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7340" windowHeight="25725"/>
  </bookViews>
  <sheets>
    <sheet name="Digitale Rechnung - Potenzial" sheetId="3" r:id="rId1"/>
    <sheet name="Grundlage" sheetId="2" state="hidden" r:id="rId2"/>
  </sheets>
  <calcPr calcId="145621"/>
</workbook>
</file>

<file path=xl/calcChain.xml><?xml version="1.0" encoding="utf-8"?>
<calcChain xmlns="http://schemas.openxmlformats.org/spreadsheetml/2006/main">
  <c r="B12" i="3" l="1"/>
  <c r="E12" i="3"/>
  <c r="H12" i="3"/>
  <c r="A14" i="3"/>
  <c r="A15" i="3"/>
  <c r="C15" i="3"/>
  <c r="B15" i="3" s="1"/>
  <c r="D15" i="3"/>
  <c r="F15" i="3"/>
  <c r="E15" i="3" s="1"/>
  <c r="G15" i="3"/>
  <c r="I15" i="3"/>
  <c r="J15" i="3"/>
  <c r="A16" i="3"/>
  <c r="C16" i="3"/>
  <c r="D16" i="3"/>
  <c r="F16" i="3"/>
  <c r="E16" i="3" s="1"/>
  <c r="G16" i="3"/>
  <c r="I16" i="3"/>
  <c r="H16" i="3" s="1"/>
  <c r="J16" i="3"/>
  <c r="A17" i="3"/>
  <c r="C17" i="3"/>
  <c r="B17" i="3" s="1"/>
  <c r="D17" i="3"/>
  <c r="F17" i="3"/>
  <c r="E17" i="3" s="1"/>
  <c r="G17" i="3"/>
  <c r="I17" i="3"/>
  <c r="H17" i="3" s="1"/>
  <c r="J17" i="3"/>
  <c r="A18" i="3"/>
  <c r="C18" i="3"/>
  <c r="B18" i="3" s="1"/>
  <c r="D18" i="3"/>
  <c r="F18" i="3"/>
  <c r="E18" i="3" s="1"/>
  <c r="G18" i="3"/>
  <c r="I18" i="3"/>
  <c r="H18" i="3" s="1"/>
  <c r="J18" i="3"/>
  <c r="A19" i="3"/>
  <c r="C19" i="3"/>
  <c r="B19" i="3" s="1"/>
  <c r="D19" i="3"/>
  <c r="F19" i="3"/>
  <c r="E19" i="3" s="1"/>
  <c r="G19" i="3"/>
  <c r="I19" i="3"/>
  <c r="H19" i="3" s="1"/>
  <c r="J19" i="3"/>
  <c r="A20" i="3"/>
  <c r="C20" i="3"/>
  <c r="B20" i="3" s="1"/>
  <c r="D20" i="3"/>
  <c r="F20" i="3"/>
  <c r="E20" i="3" s="1"/>
  <c r="G20" i="3"/>
  <c r="I20" i="3"/>
  <c r="H20" i="3" s="1"/>
  <c r="J20" i="3"/>
  <c r="A21" i="3"/>
  <c r="A22" i="3"/>
  <c r="C22" i="3"/>
  <c r="D22" i="3"/>
  <c r="F22" i="3"/>
  <c r="E22" i="3" s="1"/>
  <c r="G22" i="3"/>
  <c r="I22" i="3"/>
  <c r="J22" i="3"/>
  <c r="A23" i="3"/>
  <c r="C23" i="3"/>
  <c r="B23" i="3" s="1"/>
  <c r="D23" i="3"/>
  <c r="F23" i="3"/>
  <c r="E23" i="3" s="1"/>
  <c r="G23" i="3"/>
  <c r="I23" i="3"/>
  <c r="H23" i="3" s="1"/>
  <c r="J23" i="3"/>
  <c r="A24" i="3"/>
  <c r="C24" i="3"/>
  <c r="B24" i="3" s="1"/>
  <c r="D24" i="3"/>
  <c r="F24" i="3"/>
  <c r="E24" i="3" s="1"/>
  <c r="G24" i="3"/>
  <c r="I24" i="3"/>
  <c r="H24" i="3" s="1"/>
  <c r="J24" i="3"/>
  <c r="A25" i="3"/>
  <c r="C25" i="3"/>
  <c r="B25" i="3" s="1"/>
  <c r="D25" i="3"/>
  <c r="F25" i="3"/>
  <c r="E25" i="3" s="1"/>
  <c r="G25" i="3"/>
  <c r="I25" i="3"/>
  <c r="H25" i="3" s="1"/>
  <c r="J25" i="3"/>
  <c r="A26" i="3"/>
  <c r="C26" i="3"/>
  <c r="B26" i="3" s="1"/>
  <c r="D26" i="3"/>
  <c r="F26" i="3"/>
  <c r="E26" i="3" s="1"/>
  <c r="G26" i="3"/>
  <c r="I26" i="3"/>
  <c r="H26" i="3" s="1"/>
  <c r="J26" i="3"/>
  <c r="A27" i="3"/>
  <c r="C27" i="3"/>
  <c r="D27" i="3"/>
  <c r="F27" i="3"/>
  <c r="E27" i="3" s="1"/>
  <c r="G27" i="3"/>
  <c r="I27" i="3"/>
  <c r="H27" i="3" s="1"/>
  <c r="J27" i="3"/>
  <c r="A28" i="3"/>
  <c r="C14" i="3" l="1"/>
  <c r="C21" i="3"/>
  <c r="C28" i="3" s="1"/>
  <c r="B22" i="3"/>
  <c r="B21" i="3" s="1"/>
  <c r="I14" i="3"/>
  <c r="I21" i="3"/>
  <c r="I28" i="3" s="1"/>
  <c r="F14" i="3"/>
  <c r="E14" i="3"/>
  <c r="E21" i="3"/>
  <c r="F21" i="3"/>
  <c r="B16" i="3"/>
  <c r="B14" i="3" s="1"/>
  <c r="H22" i="3"/>
  <c r="H21" i="3" s="1"/>
  <c r="H15" i="3"/>
  <c r="H14" i="3" s="1"/>
  <c r="I5" i="3"/>
  <c r="I3" i="3"/>
  <c r="F28" i="3" l="1"/>
  <c r="H28" i="3"/>
  <c r="E28" i="3"/>
  <c r="A7" i="3"/>
  <c r="A3" i="3" l="1"/>
  <c r="A5" i="3" l="1"/>
  <c r="H17" i="2" l="1"/>
  <c r="H18" i="2"/>
  <c r="H19" i="2"/>
  <c r="H20" i="2"/>
  <c r="H21" i="2"/>
  <c r="H16" i="2"/>
  <c r="H10" i="2"/>
  <c r="H11" i="2"/>
  <c r="H12" i="2"/>
  <c r="H13" i="2"/>
  <c r="H14" i="2"/>
  <c r="E19" i="2"/>
  <c r="E18" i="2"/>
  <c r="E17" i="2"/>
  <c r="E16" i="2"/>
  <c r="E14" i="2"/>
  <c r="E13" i="2"/>
  <c r="E12" i="2"/>
  <c r="E11" i="2"/>
  <c r="E10" i="2"/>
  <c r="E9" i="2"/>
  <c r="B19" i="2"/>
  <c r="B18" i="2"/>
  <c r="B17" i="2"/>
  <c r="B16" i="2"/>
  <c r="B10" i="2"/>
  <c r="B11" i="2"/>
  <c r="B12" i="2"/>
  <c r="B13" i="2"/>
  <c r="B14" i="2"/>
  <c r="B9" i="2"/>
  <c r="I15" i="2"/>
  <c r="C8" i="2"/>
  <c r="F10" i="2"/>
  <c r="I10" i="2" s="1"/>
  <c r="F9" i="2"/>
  <c r="I9" i="2" s="1"/>
  <c r="H9" i="2" l="1"/>
  <c r="F8" i="2"/>
  <c r="I8" i="2"/>
  <c r="I22" i="2" s="1"/>
  <c r="H15" i="2"/>
  <c r="H8" i="2"/>
  <c r="E8" i="2"/>
  <c r="B8" i="2"/>
  <c r="F20" i="2"/>
  <c r="E20" i="2" s="1"/>
  <c r="C20" i="2"/>
  <c r="B20" i="2" s="1"/>
  <c r="F21" i="2"/>
  <c r="C21" i="2"/>
  <c r="B21" i="2" l="1"/>
  <c r="B15" i="2" s="1"/>
  <c r="B22" i="2" s="1"/>
  <c r="E21" i="2"/>
  <c r="E15" i="2"/>
  <c r="E22" i="2" s="1"/>
  <c r="C15" i="2"/>
  <c r="C22" i="2" s="1"/>
  <c r="F15" i="2"/>
  <c r="F22" i="2" s="1"/>
  <c r="H3" i="3"/>
  <c r="H22" i="2"/>
  <c r="F23" i="2" l="1"/>
  <c r="C23" i="2"/>
  <c r="H5" i="3"/>
  <c r="H6" i="3" s="1"/>
  <c r="H7" i="3" s="1"/>
</calcChain>
</file>

<file path=xl/comments1.xml><?xml version="1.0" encoding="utf-8"?>
<comments xmlns="http://schemas.openxmlformats.org/spreadsheetml/2006/main">
  <authors>
    <author>Frank Panser, TecArt Online Marketing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Frank Panser, TecArt Online Marketing:</t>
        </r>
        <r>
          <rPr>
            <sz val="9"/>
            <color indexed="81"/>
            <rFont val="Tahoma"/>
            <family val="2"/>
          </rPr>
          <t xml:space="preserve">
Tragen Sie bitte die durchschnittliche Anzahl Ihrer monatlichen Ausgangs-Rechnungen ein. 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Frank Panser, TecArt Online Marketing:</t>
        </r>
        <r>
          <rPr>
            <sz val="9"/>
            <color indexed="81"/>
            <rFont val="Tahoma"/>
            <family val="2"/>
          </rPr>
          <t xml:space="preserve">
Dies ist ein Dropdown-Feld. Bitte wählen Sie die Art Ihres Rechnungsversandes aus. 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Frank Panser, TecArt Online Marketing:</t>
        </r>
        <r>
          <rPr>
            <sz val="9"/>
            <color indexed="81"/>
            <rFont val="Tahoma"/>
            <family val="2"/>
          </rPr>
          <t xml:space="preserve">
Tragen Sie bitte die durchschnittliche Anzahl Ihrer monatlichen Eingangs-Rechnungen ein. 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Frank Panser, TecArt Online Marketing:</t>
        </r>
        <r>
          <rPr>
            <sz val="9"/>
            <color indexed="81"/>
            <rFont val="Tahoma"/>
            <family val="2"/>
          </rPr>
          <t xml:space="preserve">
Dies ist ein Dropdown-Feld. Bitte wählen Sie die Art Ihres Rechnungsempfangs aus. 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Frank Panser, TecArt Online Marketing:</t>
        </r>
        <r>
          <rPr>
            <sz val="9"/>
            <color indexed="81"/>
            <rFont val="Tahoma"/>
            <family val="2"/>
          </rPr>
          <t xml:space="preserve">
Tragen Sie die durchschnittlichen Kosten pro Stunde ein, die Ihnen für Ihre Mitarbeiter in Buchhaltung und Auftragsmanagement entstehen.</t>
        </r>
      </text>
    </comment>
  </commentList>
</comments>
</file>

<file path=xl/sharedStrings.xml><?xml version="1.0" encoding="utf-8"?>
<sst xmlns="http://schemas.openxmlformats.org/spreadsheetml/2006/main" count="82" uniqueCount="39">
  <si>
    <t>Erstellung</t>
  </si>
  <si>
    <t>Archivierung</t>
  </si>
  <si>
    <t>Papier</t>
  </si>
  <si>
    <t>E-Mail</t>
  </si>
  <si>
    <t>Rechnungs-Ausgang</t>
  </si>
  <si>
    <t>Rechnungs-Eingang</t>
  </si>
  <si>
    <t>Eingang und Zuordnung</t>
  </si>
  <si>
    <t>Erfassung</t>
  </si>
  <si>
    <t xml:space="preserve">Prüfung </t>
  </si>
  <si>
    <t>Bearbeitung Reklamation</t>
  </si>
  <si>
    <t>Versand (Druck, Verpacken und Frankieren)</t>
  </si>
  <si>
    <t>Cash-Management</t>
  </si>
  <si>
    <t>Zahlungserinnerung &amp; Mahnungslauf</t>
  </si>
  <si>
    <t>2-6 Augenprinzip</t>
  </si>
  <si>
    <t>Summe</t>
  </si>
  <si>
    <t>Umrechnungstabelle Zeiten</t>
  </si>
  <si>
    <t>Deutsche Bank Research: Stand 19.02.2010</t>
  </si>
  <si>
    <t>Marktstudie Billentis 2014</t>
  </si>
  <si>
    <t>TecArt Benchmark</t>
  </si>
  <si>
    <t>Quelle</t>
  </si>
  <si>
    <t>2, 3</t>
  </si>
  <si>
    <t>Kosten in €</t>
  </si>
  <si>
    <t>Zeit (m:s)</t>
  </si>
  <si>
    <t>Potential</t>
  </si>
  <si>
    <t xml:space="preserve"> </t>
  </si>
  <si>
    <t>bitte Rechnungsart wählen</t>
  </si>
  <si>
    <t>E-Mail-Rechnung</t>
  </si>
  <si>
    <t>Papier-Rechnung</t>
  </si>
  <si>
    <t>Digitale Rechnung</t>
  </si>
  <si>
    <t>Papier- und E-Mail-Rechnung</t>
  </si>
  <si>
    <t>Quellen:</t>
  </si>
  <si>
    <t>Anzahl Eingangs-Rechnungen pro Monat</t>
  </si>
  <si>
    <t>Anzahl Ausgang-Rechnungen pro Monat</t>
  </si>
  <si>
    <t>Interner Kostensatz pro Mitarbeiter/Stunde</t>
  </si>
  <si>
    <r>
      <rPr>
        <b/>
        <sz val="11"/>
        <color theme="1" tint="0.499984740745262"/>
        <rFont val="Arial"/>
        <family val="2"/>
      </rPr>
      <t xml:space="preserve">
Christian Beck</t>
    </r>
    <r>
      <rPr>
        <sz val="11"/>
        <color theme="1" tint="0.499984740745262"/>
        <rFont val="Arial"/>
        <family val="2"/>
      </rPr>
      <t xml:space="preserve">
Sales Consultant</t>
    </r>
  </si>
  <si>
    <r>
      <rPr>
        <sz val="16"/>
        <color theme="1" tint="0.499984740745262"/>
        <rFont val="Arial"/>
        <family val="2"/>
      </rPr>
      <t xml:space="preserve">Wie ist Ihre aktuelle Situation 
im </t>
    </r>
    <r>
      <rPr>
        <b/>
        <sz val="16"/>
        <color theme="1" tint="0.499984740745262"/>
        <rFont val="Arial"/>
        <family val="2"/>
      </rPr>
      <t>Rechnungswesen?</t>
    </r>
  </si>
  <si>
    <r>
      <rPr>
        <b/>
        <sz val="11"/>
        <color theme="0" tint="-0.499984740745262"/>
        <rFont val="Arial"/>
        <family val="2"/>
      </rPr>
      <t>Tragen</t>
    </r>
    <r>
      <rPr>
        <sz val="11"/>
        <color theme="0" tint="-0.499984740745262"/>
        <rFont val="Arial"/>
        <family val="2"/>
      </rPr>
      <t xml:space="preserve"> Sie Ihre </t>
    </r>
    <r>
      <rPr>
        <b/>
        <sz val="11"/>
        <color theme="0" tint="-0.499984740745262"/>
        <rFont val="Arial"/>
        <family val="2"/>
      </rPr>
      <t>Werte</t>
    </r>
    <r>
      <rPr>
        <sz val="11"/>
        <color theme="0" tint="-0.499984740745262"/>
        <rFont val="Arial"/>
        <family val="2"/>
      </rPr>
      <t xml:space="preserve"> in die 
</t>
    </r>
    <r>
      <rPr>
        <b/>
        <sz val="11"/>
        <color rgb="FF00B050"/>
        <rFont val="Arial"/>
        <family val="2"/>
      </rPr>
      <t>grün markierten</t>
    </r>
    <r>
      <rPr>
        <sz val="11"/>
        <color theme="0" tint="-0.499984740745262"/>
        <rFont val="Arial"/>
        <family val="2"/>
      </rPr>
      <t xml:space="preserve"> Felder ein! </t>
    </r>
  </si>
  <si>
    <r>
      <t xml:space="preserve">Sehr gern zeige ich Ihnen, wie Sie Ihre Einsparungspotenziale mit TecArt erreichen. 
Rufen Sie mich unter </t>
    </r>
    <r>
      <rPr>
        <b/>
        <sz val="12"/>
        <color theme="1" tint="0.499984740745262"/>
        <rFont val="Arial"/>
        <family val="2"/>
      </rPr>
      <t>+49 361-302624-22</t>
    </r>
    <r>
      <rPr>
        <sz val="12"/>
        <color theme="1" tint="0.499984740745262"/>
        <rFont val="Arial"/>
        <family val="2"/>
      </rPr>
      <t xml:space="preserve"> an oder 
fordern sich kostenfrei eine </t>
    </r>
    <r>
      <rPr>
        <b/>
        <sz val="12"/>
        <color theme="1" tint="0.499984740745262"/>
        <rFont val="Arial"/>
        <family val="2"/>
      </rPr>
      <t>genaue ROI-Kalkulation der TecArt Software</t>
    </r>
    <r>
      <rPr>
        <sz val="12"/>
        <color theme="1" tint="0.499984740745262"/>
        <rFont val="Arial"/>
        <family val="2"/>
      </rPr>
      <t xml:space="preserve"> an.</t>
    </r>
  </si>
  <si>
    <r>
      <rPr>
        <sz val="16"/>
        <color theme="0"/>
        <rFont val="Arial"/>
        <family val="2"/>
      </rPr>
      <t xml:space="preserve">Das sind Ihre Einsparungspotenziale pro Monat durch </t>
    </r>
    <r>
      <rPr>
        <b/>
        <sz val="16"/>
        <color theme="0"/>
        <rFont val="Arial"/>
        <family val="2"/>
      </rPr>
      <t>Digitale Rechnungen!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</si>
</sst>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#,##0.00_ ;\-#,##0.00\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Myriad Pro"/>
      <family val="2"/>
    </font>
    <font>
      <sz val="16"/>
      <color theme="1"/>
      <name val="Myriad Pro"/>
      <family val="2"/>
    </font>
    <font>
      <sz val="10"/>
      <color theme="0"/>
      <name val="Myriad Pro"/>
      <family val="2"/>
    </font>
    <font>
      <sz val="10"/>
      <name val="Myriad Pro"/>
      <family val="2"/>
    </font>
    <font>
      <sz val="10"/>
      <color theme="1"/>
      <name val="Myriad Pro"/>
      <family val="2"/>
    </font>
    <font>
      <b/>
      <sz val="10"/>
      <color theme="0"/>
      <name val="Myriad Pro"/>
      <family val="2"/>
    </font>
    <font>
      <b/>
      <sz val="12"/>
      <color theme="0"/>
      <name val="Myriad Pro"/>
      <family val="2"/>
    </font>
    <font>
      <u/>
      <sz val="11"/>
      <color theme="10"/>
      <name val="Myriad Pro"/>
      <family val="2"/>
    </font>
    <font>
      <sz val="11"/>
      <color theme="1"/>
      <name val="Myriad Pro Con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4"/>
      <color rgb="FF0070C0"/>
      <name val="Arial"/>
      <family val="2"/>
    </font>
    <font>
      <b/>
      <sz val="12"/>
      <color rgb="FF00B050"/>
      <name val="Arial"/>
      <family val="2"/>
    </font>
    <font>
      <i/>
      <sz val="9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sz val="14"/>
      <color theme="1" tint="0.499984740745262"/>
      <name val="Arial"/>
      <family val="2"/>
    </font>
    <font>
      <sz val="16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12"/>
      <color rgb="FF00B050"/>
      <name val="Arial"/>
      <family val="2"/>
    </font>
    <font>
      <b/>
      <sz val="14"/>
      <color rgb="FF00B05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6"/>
      <color theme="1" tint="0.499984740745262"/>
      <name val="Arial"/>
      <family val="2"/>
    </font>
    <font>
      <sz val="16"/>
      <color theme="1" tint="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B050"/>
      <name val="Arial"/>
      <family val="2"/>
    </font>
    <font>
      <sz val="12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20" fontId="3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43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20" fontId="14" fillId="0" borderId="0" xfId="0" applyNumberFormat="1" applyFont="1" applyAlignment="1">
      <alignment horizontal="right" indent="1"/>
    </xf>
    <xf numFmtId="46" fontId="14" fillId="0" borderId="0" xfId="0" applyNumberFormat="1" applyFont="1" applyAlignment="1">
      <alignment horizontal="left" indent="1"/>
    </xf>
    <xf numFmtId="20" fontId="14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 indent="1"/>
    </xf>
    <xf numFmtId="0" fontId="25" fillId="0" borderId="0" xfId="0" applyFont="1" applyAlignment="1">
      <alignment horizontal="left" indent="1"/>
    </xf>
    <xf numFmtId="0" fontId="14" fillId="0" borderId="0" xfId="0" applyFont="1" applyAlignment="1">
      <alignment horizontal="left" wrapText="1" indent="1"/>
    </xf>
    <xf numFmtId="0" fontId="3" fillId="0" borderId="0" xfId="0" applyFont="1" applyAlignment="1" applyProtection="1">
      <alignment horizontal="left"/>
      <protection hidden="1"/>
    </xf>
    <xf numFmtId="3" fontId="3" fillId="0" borderId="0" xfId="0" applyNumberFormat="1" applyFont="1" applyAlignment="1" applyProtection="1">
      <alignment horizontal="right" indent="1"/>
      <protection hidden="1"/>
    </xf>
    <xf numFmtId="46" fontId="3" fillId="0" borderId="0" xfId="0" applyNumberFormat="1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left" indent="1"/>
      <protection hidden="1"/>
    </xf>
    <xf numFmtId="20" fontId="3" fillId="0" borderId="0" xfId="0" applyNumberFormat="1" applyFont="1" applyAlignment="1" applyProtection="1">
      <alignment horizontal="left" indent="1"/>
      <protection hidden="1"/>
    </xf>
    <xf numFmtId="44" fontId="3" fillId="0" borderId="0" xfId="0" applyNumberFormat="1" applyFont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1" fillId="0" borderId="4" xfId="0" applyFont="1" applyBorder="1" applyAlignment="1" applyProtection="1">
      <alignment horizontal="left" indent="1"/>
      <protection hidden="1"/>
    </xf>
    <xf numFmtId="46" fontId="11" fillId="0" borderId="0" xfId="0" applyNumberFormat="1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left" indent="1"/>
      <protection hidden="1"/>
    </xf>
    <xf numFmtId="0" fontId="11" fillId="5" borderId="4" xfId="0" applyFont="1" applyFill="1" applyBorder="1" applyAlignment="1" applyProtection="1">
      <alignment horizontal="left" indent="1"/>
      <protection hidden="1"/>
    </xf>
    <xf numFmtId="20" fontId="11" fillId="5" borderId="0" xfId="0" applyNumberFormat="1" applyFont="1" applyFill="1" applyBorder="1" applyAlignment="1" applyProtection="1">
      <alignment horizontal="left" indent="1"/>
      <protection hidden="1"/>
    </xf>
    <xf numFmtId="0" fontId="11" fillId="5" borderId="5" xfId="0" applyFont="1" applyFill="1" applyBorder="1" applyAlignment="1" applyProtection="1">
      <alignment horizontal="left" indent="1"/>
      <protection hidden="1"/>
    </xf>
    <xf numFmtId="0" fontId="5" fillId="2" borderId="0" xfId="1" applyFont="1" applyFill="1" applyBorder="1" applyAlignment="1" applyProtection="1">
      <alignment horizontal="left"/>
      <protection hidden="1"/>
    </xf>
    <xf numFmtId="44" fontId="5" fillId="2" borderId="4" xfId="1" applyNumberFormat="1" applyFont="1" applyFill="1" applyBorder="1" applyAlignment="1" applyProtection="1">
      <alignment horizontal="left" indent="1"/>
      <protection hidden="1"/>
    </xf>
    <xf numFmtId="46" fontId="5" fillId="2" borderId="0" xfId="1" applyNumberFormat="1" applyFont="1" applyFill="1" applyBorder="1" applyAlignment="1" applyProtection="1">
      <alignment horizontal="left" indent="1"/>
      <protection hidden="1"/>
    </xf>
    <xf numFmtId="44" fontId="5" fillId="2" borderId="5" xfId="1" applyNumberFormat="1" applyFont="1" applyFill="1" applyBorder="1" applyAlignment="1" applyProtection="1">
      <alignment horizontal="left" indent="1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44" fontId="7" fillId="0" borderId="4" xfId="0" applyNumberFormat="1" applyFont="1" applyBorder="1" applyAlignment="1" applyProtection="1">
      <alignment horizontal="left" indent="1"/>
      <protection hidden="1"/>
    </xf>
    <xf numFmtId="46" fontId="7" fillId="0" borderId="0" xfId="0" applyNumberFormat="1" applyFont="1" applyBorder="1" applyAlignment="1" applyProtection="1">
      <alignment horizontal="left" indent="1"/>
      <protection hidden="1"/>
    </xf>
    <xf numFmtId="164" fontId="7" fillId="0" borderId="5" xfId="0" applyNumberFormat="1" applyFont="1" applyBorder="1" applyAlignment="1" applyProtection="1">
      <alignment horizontal="center"/>
      <protection hidden="1"/>
    </xf>
    <xf numFmtId="44" fontId="7" fillId="5" borderId="4" xfId="0" applyNumberFormat="1" applyFont="1" applyFill="1" applyBorder="1" applyAlignment="1" applyProtection="1">
      <alignment horizontal="left" indent="1"/>
      <protection hidden="1"/>
    </xf>
    <xf numFmtId="46" fontId="7" fillId="5" borderId="0" xfId="0" applyNumberFormat="1" applyFont="1" applyFill="1" applyBorder="1" applyAlignment="1" applyProtection="1">
      <alignment horizontal="left" indent="1"/>
      <protection hidden="1"/>
    </xf>
    <xf numFmtId="164" fontId="7" fillId="5" borderId="5" xfId="0" applyNumberFormat="1" applyFont="1" applyFill="1" applyBorder="1" applyAlignment="1" applyProtection="1">
      <alignment horizontal="center"/>
      <protection hidden="1"/>
    </xf>
    <xf numFmtId="0" fontId="8" fillId="2" borderId="0" xfId="1" applyFont="1" applyFill="1" applyBorder="1" applyAlignment="1" applyProtection="1">
      <alignment horizontal="left"/>
      <protection hidden="1"/>
    </xf>
    <xf numFmtId="44" fontId="8" fillId="2" borderId="6" xfId="1" applyNumberFormat="1" applyFont="1" applyFill="1" applyBorder="1" applyAlignment="1" applyProtection="1">
      <alignment horizontal="left" indent="1"/>
      <protection hidden="1"/>
    </xf>
    <xf numFmtId="46" fontId="8" fillId="2" borderId="7" xfId="1" applyNumberFormat="1" applyFont="1" applyFill="1" applyBorder="1" applyAlignment="1" applyProtection="1">
      <alignment horizontal="left" indent="1"/>
      <protection hidden="1"/>
    </xf>
    <xf numFmtId="44" fontId="8" fillId="2" borderId="8" xfId="1" applyNumberFormat="1" applyFont="1" applyFill="1" applyBorder="1" applyAlignment="1" applyProtection="1">
      <alignment horizontal="left" indent="1"/>
      <protection hidden="1"/>
    </xf>
    <xf numFmtId="0" fontId="9" fillId="3" borderId="0" xfId="1" applyFont="1" applyFill="1" applyBorder="1" applyAlignment="1" applyProtection="1">
      <alignment horizontal="left" vertical="center"/>
      <protection hidden="1"/>
    </xf>
    <xf numFmtId="44" fontId="9" fillId="3" borderId="9" xfId="1" applyNumberFormat="1" applyFont="1" applyFill="1" applyBorder="1" applyAlignment="1" applyProtection="1">
      <alignment vertical="center"/>
      <protection hidden="1"/>
    </xf>
    <xf numFmtId="44" fontId="9" fillId="3" borderId="10" xfId="1" applyNumberFormat="1" applyFont="1" applyFill="1" applyBorder="1" applyAlignment="1" applyProtection="1">
      <alignment vertical="center"/>
      <protection hidden="1"/>
    </xf>
    <xf numFmtId="44" fontId="9" fillId="3" borderId="11" xfId="1" applyNumberFormat="1" applyFont="1" applyFill="1" applyBorder="1" applyAlignment="1" applyProtection="1">
      <alignment vertical="center"/>
      <protection hidden="1"/>
    </xf>
    <xf numFmtId="44" fontId="3" fillId="0" borderId="0" xfId="0" applyNumberFormat="1" applyFont="1" applyBorder="1" applyAlignment="1" applyProtection="1">
      <alignment horizontal="left" indent="1"/>
      <protection hidden="1"/>
    </xf>
    <xf numFmtId="46" fontId="3" fillId="0" borderId="0" xfId="0" applyNumberFormat="1" applyFont="1" applyBorder="1" applyAlignment="1" applyProtection="1">
      <alignment horizontal="left" indent="1"/>
      <protection hidden="1"/>
    </xf>
    <xf numFmtId="20" fontId="3" fillId="0" borderId="0" xfId="0" applyNumberFormat="1" applyFont="1" applyBorder="1" applyAlignment="1" applyProtection="1">
      <alignment horizontal="left" indent="1"/>
      <protection hidden="1"/>
    </xf>
    <xf numFmtId="0" fontId="6" fillId="4" borderId="0" xfId="1" applyFont="1" applyFill="1" applyBorder="1" applyAlignment="1" applyProtection="1">
      <alignment horizontal="left"/>
      <protection hidden="1"/>
    </xf>
    <xf numFmtId="0" fontId="6" fillId="4" borderId="0" xfId="1" applyFont="1" applyFill="1" applyBorder="1" applyAlignment="1" applyProtection="1">
      <alignment horizontal="left" wrapText="1" indent="1"/>
      <protection hidden="1"/>
    </xf>
    <xf numFmtId="0" fontId="10" fillId="0" borderId="0" xfId="2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0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wrapText="1" indent="1"/>
    </xf>
    <xf numFmtId="0" fontId="14" fillId="0" borderId="0" xfId="0" applyFont="1" applyAlignment="1" applyProtection="1">
      <alignment horizontal="left" indent="1"/>
    </xf>
    <xf numFmtId="0" fontId="19" fillId="0" borderId="0" xfId="0" applyFont="1" applyAlignment="1" applyProtection="1">
      <alignment horizontal="left" wrapText="1" indent="1"/>
    </xf>
    <xf numFmtId="0" fontId="19" fillId="0" borderId="0" xfId="0" applyFont="1" applyAlignment="1" applyProtection="1">
      <alignment horizontal="left" vertical="top" wrapText="1" indent="1"/>
    </xf>
    <xf numFmtId="46" fontId="14" fillId="0" borderId="0" xfId="0" applyNumberFormat="1" applyFont="1" applyAlignment="1" applyProtection="1">
      <alignment horizontal="left" indent="1"/>
    </xf>
    <xf numFmtId="0" fontId="14" fillId="0" borderId="0" xfId="0" applyFont="1" applyAlignment="1" applyProtection="1">
      <alignment horizontal="right" indent="1"/>
    </xf>
    <xf numFmtId="46" fontId="14" fillId="0" borderId="0" xfId="0" applyNumberFormat="1" applyFont="1" applyAlignment="1" applyProtection="1">
      <alignment horizontal="right" indent="1"/>
    </xf>
    <xf numFmtId="44" fontId="14" fillId="0" borderId="0" xfId="0" applyNumberFormat="1" applyFont="1" applyAlignment="1" applyProtection="1">
      <alignment horizontal="left" indent="1"/>
    </xf>
    <xf numFmtId="0" fontId="20" fillId="0" borderId="0" xfId="0" applyFont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 indent="1"/>
    </xf>
    <xf numFmtId="165" fontId="26" fillId="0" borderId="0" xfId="0" applyNumberFormat="1" applyFont="1" applyAlignment="1" applyProtection="1">
      <alignment horizontal="right" indent="1"/>
      <protection hidden="1"/>
    </xf>
    <xf numFmtId="46" fontId="29" fillId="0" borderId="0" xfId="0" applyNumberFormat="1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right" vertical="center" indent="1"/>
    </xf>
    <xf numFmtId="46" fontId="14" fillId="0" borderId="0" xfId="0" applyNumberFormat="1" applyFont="1" applyBorder="1" applyAlignment="1" applyProtection="1">
      <alignment horizontal="right" vertical="center" indent="1"/>
    </xf>
    <xf numFmtId="0" fontId="20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top" wrapText="1" indent="1"/>
      <protection hidden="1"/>
    </xf>
    <xf numFmtId="0" fontId="14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alignment horizontal="left" indent="1"/>
      <protection hidden="1"/>
    </xf>
    <xf numFmtId="43" fontId="14" fillId="0" borderId="0" xfId="0" applyNumberFormat="1" applyFont="1" applyAlignment="1" applyProtection="1">
      <alignment horizontal="left" indent="1"/>
      <protection hidden="1"/>
    </xf>
    <xf numFmtId="0" fontId="30" fillId="7" borderId="0" xfId="0" applyFont="1" applyFill="1" applyBorder="1" applyAlignment="1" applyProtection="1">
      <alignment horizontal="left" wrapText="1" indent="1"/>
      <protection hidden="1"/>
    </xf>
    <xf numFmtId="0" fontId="32" fillId="7" borderId="0" xfId="0" applyFont="1" applyFill="1" applyBorder="1" applyAlignment="1" applyProtection="1">
      <alignment horizontal="left" wrapText="1" indent="1"/>
      <protection hidden="1"/>
    </xf>
    <xf numFmtId="46" fontId="26" fillId="7" borderId="0" xfId="0" applyNumberFormat="1" applyFont="1" applyFill="1" applyBorder="1" applyAlignment="1" applyProtection="1">
      <alignment horizontal="left" indent="1"/>
      <protection hidden="1"/>
    </xf>
    <xf numFmtId="20" fontId="26" fillId="7" borderId="0" xfId="0" applyNumberFormat="1" applyFont="1" applyFill="1" applyBorder="1" applyAlignment="1" applyProtection="1">
      <alignment horizontal="right" indent="1"/>
      <protection hidden="1"/>
    </xf>
    <xf numFmtId="46" fontId="26" fillId="7" borderId="0" xfId="0" applyNumberFormat="1" applyFont="1" applyFill="1" applyBorder="1" applyAlignment="1" applyProtection="1">
      <alignment horizontal="right" indent="1"/>
      <protection hidden="1"/>
    </xf>
    <xf numFmtId="0" fontId="26" fillId="7" borderId="0" xfId="1" applyFont="1" applyFill="1" applyBorder="1" applyAlignment="1" applyProtection="1">
      <alignment horizontal="left" wrapText="1" indent="1"/>
      <protection hidden="1"/>
    </xf>
    <xf numFmtId="46" fontId="26" fillId="7" borderId="0" xfId="1" applyNumberFormat="1" applyFont="1" applyFill="1" applyBorder="1" applyAlignment="1" applyProtection="1">
      <alignment horizontal="left"/>
      <protection hidden="1"/>
    </xf>
    <xf numFmtId="46" fontId="26" fillId="7" borderId="0" xfId="1" applyNumberFormat="1" applyFont="1" applyFill="1" applyBorder="1" applyAlignment="1" applyProtection="1">
      <alignment horizontal="right"/>
      <protection hidden="1"/>
    </xf>
    <xf numFmtId="46" fontId="26" fillId="7" borderId="0" xfId="0" applyNumberFormat="1" applyFont="1" applyFill="1" applyBorder="1" applyAlignment="1" applyProtection="1">
      <alignment horizontal="left"/>
      <protection hidden="1"/>
    </xf>
    <xf numFmtId="46" fontId="26" fillId="7" borderId="0" xfId="0" applyNumberFormat="1" applyFont="1" applyFill="1" applyBorder="1" applyAlignment="1" applyProtection="1">
      <alignment horizontal="right"/>
      <protection hidden="1"/>
    </xf>
    <xf numFmtId="0" fontId="27" fillId="7" borderId="0" xfId="1" applyFont="1" applyFill="1" applyBorder="1" applyAlignment="1" applyProtection="1">
      <alignment horizontal="left" wrapText="1" indent="1"/>
      <protection hidden="1"/>
    </xf>
    <xf numFmtId="0" fontId="33" fillId="7" borderId="0" xfId="1" applyFont="1" applyFill="1" applyBorder="1" applyAlignment="1" applyProtection="1">
      <alignment horizontal="left" wrapText="1" indent="1"/>
      <protection hidden="1"/>
    </xf>
    <xf numFmtId="44" fontId="32" fillId="7" borderId="0" xfId="0" applyNumberFormat="1" applyFont="1" applyFill="1" applyBorder="1" applyAlignment="1" applyProtection="1">
      <alignment horizontal="left" indent="1"/>
      <protection hidden="1"/>
    </xf>
    <xf numFmtId="46" fontId="32" fillId="7" borderId="0" xfId="0" applyNumberFormat="1" applyFont="1" applyFill="1" applyBorder="1" applyAlignment="1" applyProtection="1">
      <alignment horizontal="left" indent="1"/>
      <protection hidden="1"/>
    </xf>
    <xf numFmtId="20" fontId="32" fillId="7" borderId="0" xfId="0" applyNumberFormat="1" applyFont="1" applyFill="1" applyBorder="1" applyAlignment="1" applyProtection="1">
      <alignment horizontal="right" indent="1"/>
      <protection hidden="1"/>
    </xf>
    <xf numFmtId="20" fontId="32" fillId="7" borderId="0" xfId="0" applyNumberFormat="1" applyFont="1" applyFill="1" applyBorder="1" applyAlignment="1" applyProtection="1">
      <alignment horizontal="left" indent="1"/>
      <protection hidden="1"/>
    </xf>
    <xf numFmtId="44" fontId="32" fillId="7" borderId="0" xfId="0" applyNumberFormat="1" applyFont="1" applyFill="1" applyBorder="1" applyAlignment="1" applyProtection="1">
      <alignment horizontal="right" indent="1"/>
      <protection hidden="1"/>
    </xf>
    <xf numFmtId="0" fontId="33" fillId="7" borderId="0" xfId="1" applyFont="1" applyFill="1" applyBorder="1" applyAlignment="1" applyProtection="1">
      <alignment horizontal="right" wrapText="1" indent="1"/>
      <protection hidden="1"/>
    </xf>
    <xf numFmtId="0" fontId="34" fillId="7" borderId="0" xfId="2" applyFont="1" applyFill="1" applyBorder="1" applyAlignment="1" applyProtection="1">
      <alignment horizontal="right" vertical="center" wrapText="1" indent="1"/>
      <protection hidden="1"/>
    </xf>
    <xf numFmtId="0" fontId="32" fillId="7" borderId="0" xfId="0" applyFont="1" applyFill="1" applyBorder="1" applyAlignment="1" applyProtection="1">
      <alignment horizontal="right" indent="1"/>
      <protection hidden="1"/>
    </xf>
    <xf numFmtId="0" fontId="32" fillId="7" borderId="0" xfId="0" applyFont="1" applyFill="1" applyBorder="1" applyAlignment="1" applyProtection="1">
      <alignment horizontal="left" indent="1"/>
      <protection hidden="1"/>
    </xf>
    <xf numFmtId="0" fontId="30" fillId="7" borderId="0" xfId="0" applyFont="1" applyFill="1" applyBorder="1" applyAlignment="1" applyProtection="1">
      <alignment horizontal="left" indent="1"/>
      <protection hidden="1"/>
    </xf>
    <xf numFmtId="0" fontId="26" fillId="7" borderId="0" xfId="0" applyFont="1" applyFill="1" applyBorder="1" applyAlignment="1" applyProtection="1">
      <alignment horizontal="right" indent="1"/>
      <protection hidden="1"/>
    </xf>
    <xf numFmtId="0" fontId="26" fillId="7" borderId="0" xfId="0" applyFont="1" applyFill="1" applyBorder="1" applyAlignment="1" applyProtection="1">
      <alignment horizontal="left" indent="1"/>
      <protection hidden="1"/>
    </xf>
    <xf numFmtId="44" fontId="26" fillId="7" borderId="0" xfId="1" applyNumberFormat="1" applyFont="1" applyFill="1" applyBorder="1" applyAlignment="1" applyProtection="1">
      <alignment horizontal="left"/>
      <protection hidden="1"/>
    </xf>
    <xf numFmtId="44" fontId="26" fillId="7" borderId="0" xfId="0" applyNumberFormat="1" applyFont="1" applyFill="1" applyBorder="1" applyAlignment="1" applyProtection="1">
      <alignment horizontal="left"/>
      <protection hidden="1"/>
    </xf>
    <xf numFmtId="164" fontId="26" fillId="7" borderId="0" xfId="0" applyNumberFormat="1" applyFont="1" applyFill="1" applyBorder="1" applyAlignment="1" applyProtection="1">
      <alignment horizontal="center"/>
      <protection hidden="1"/>
    </xf>
    <xf numFmtId="44" fontId="27" fillId="7" borderId="0" xfId="1" applyNumberFormat="1" applyFont="1" applyFill="1" applyBorder="1" applyAlignment="1" applyProtection="1">
      <alignment horizontal="left"/>
      <protection hidden="1"/>
    </xf>
    <xf numFmtId="46" fontId="27" fillId="7" borderId="0" xfId="1" applyNumberFormat="1" applyFont="1" applyFill="1" applyBorder="1" applyAlignment="1" applyProtection="1">
      <alignment horizontal="left"/>
      <protection hidden="1"/>
    </xf>
    <xf numFmtId="46" fontId="27" fillId="7" borderId="0" xfId="1" applyNumberFormat="1" applyFont="1" applyFill="1" applyBorder="1" applyAlignment="1" applyProtection="1">
      <alignment horizontal="right"/>
      <protection hidden="1"/>
    </xf>
    <xf numFmtId="3" fontId="18" fillId="9" borderId="12" xfId="0" applyNumberFormat="1" applyFont="1" applyFill="1" applyBorder="1" applyAlignment="1" applyProtection="1">
      <alignment horizontal="right" vertical="center" indent="1"/>
      <protection locked="0"/>
    </xf>
    <xf numFmtId="44" fontId="18" fillId="9" borderId="12" xfId="0" applyNumberFormat="1" applyFont="1" applyFill="1" applyBorder="1" applyAlignment="1" applyProtection="1">
      <alignment horizontal="right" vertical="center" indent="1"/>
      <protection locked="0"/>
    </xf>
    <xf numFmtId="44" fontId="21" fillId="0" borderId="0" xfId="0" applyNumberFormat="1" applyFont="1" applyAlignment="1" applyProtection="1">
      <alignment horizontal="right" vertical="center" indent="1"/>
    </xf>
    <xf numFmtId="46" fontId="20" fillId="0" borderId="0" xfId="0" applyNumberFormat="1" applyFont="1" applyAlignment="1" applyProtection="1">
      <alignment horizontal="right" vertical="center" indent="1"/>
    </xf>
    <xf numFmtId="20" fontId="20" fillId="0" borderId="0" xfId="0" applyNumberFormat="1" applyFont="1" applyAlignment="1" applyProtection="1">
      <alignment horizontal="right" indent="1"/>
    </xf>
    <xf numFmtId="0" fontId="20" fillId="0" borderId="0" xfId="0" applyFont="1" applyAlignment="1" applyProtection="1">
      <alignment horizontal="right" indent="1"/>
    </xf>
    <xf numFmtId="0" fontId="30" fillId="7" borderId="0" xfId="0" applyFont="1" applyFill="1" applyBorder="1" applyAlignment="1" applyProtection="1">
      <alignment horizontal="center" vertical="center" wrapText="1"/>
      <protection hidden="1"/>
    </xf>
    <xf numFmtId="0" fontId="34" fillId="7" borderId="0" xfId="2" applyFont="1" applyFill="1" applyBorder="1" applyAlignment="1" applyProtection="1">
      <alignment horizontal="left" vertical="center" wrapText="1"/>
      <protection hidden="1"/>
    </xf>
    <xf numFmtId="0" fontId="15" fillId="7" borderId="0" xfId="0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Border="1" applyAlignment="1" applyProtection="1">
      <alignment horizontal="left" vertical="top" wrapText="1" indent="1"/>
    </xf>
    <xf numFmtId="0" fontId="22" fillId="0" borderId="0" xfId="0" applyFont="1" applyAlignment="1" applyProtection="1">
      <alignment horizontal="left" vertical="top" wrapText="1" indent="1"/>
    </xf>
    <xf numFmtId="0" fontId="24" fillId="0" borderId="0" xfId="0" applyFont="1" applyAlignment="1" applyProtection="1">
      <alignment horizontal="left" vertical="top" wrapText="1" indent="1"/>
    </xf>
    <xf numFmtId="0" fontId="35" fillId="6" borderId="0" xfId="0" applyFont="1" applyFill="1" applyBorder="1" applyAlignment="1" applyProtection="1">
      <alignment horizontal="left" vertical="center" wrapText="1" indent="1"/>
    </xf>
    <xf numFmtId="0" fontId="31" fillId="8" borderId="0" xfId="0" applyFont="1" applyFill="1" applyBorder="1" applyAlignment="1" applyProtection="1">
      <alignment horizontal="left" vertical="center" wrapText="1" indent="1"/>
    </xf>
    <xf numFmtId="46" fontId="14" fillId="0" borderId="0" xfId="0" applyNumberFormat="1" applyFont="1" applyAlignment="1" applyProtection="1">
      <alignment horizontal="center"/>
    </xf>
    <xf numFmtId="0" fontId="40" fillId="9" borderId="12" xfId="0" applyFont="1" applyFill="1" applyBorder="1" applyAlignment="1" applyProtection="1">
      <alignment horizontal="left" vertical="center" wrapText="1" indent="1"/>
      <protection locked="0"/>
    </xf>
    <xf numFmtId="0" fontId="37" fillId="0" borderId="0" xfId="0" applyFont="1" applyBorder="1" applyAlignment="1" applyProtection="1">
      <alignment horizontal="left" vertical="center" wrapText="1" indent="1"/>
    </xf>
    <xf numFmtId="0" fontId="28" fillId="0" borderId="0" xfId="0" applyNumberFormat="1" applyFont="1" applyAlignment="1" applyProtection="1">
      <alignment horizontal="left" vertical="center" wrapText="1" indent="1"/>
    </xf>
    <xf numFmtId="0" fontId="10" fillId="0" borderId="0" xfId="2" applyFont="1" applyFill="1" applyAlignment="1" applyProtection="1">
      <alignment horizontal="left" vertical="center" wrapText="1"/>
      <protection hidden="1"/>
    </xf>
    <xf numFmtId="0" fontId="10" fillId="0" borderId="0" xfId="2" applyFont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44" fontId="9" fillId="3" borderId="9" xfId="1" applyNumberFormat="1" applyFont="1" applyFill="1" applyBorder="1" applyAlignment="1" applyProtection="1">
      <alignment horizontal="center" vertical="center"/>
      <protection hidden="1"/>
    </xf>
    <xf numFmtId="44" fontId="9" fillId="3" borderId="10" xfId="1" applyNumberFormat="1" applyFont="1" applyFill="1" applyBorder="1" applyAlignment="1" applyProtection="1">
      <alignment horizontal="center" vertical="center"/>
      <protection hidden="1"/>
    </xf>
    <xf numFmtId="44" fontId="9" fillId="3" borderId="11" xfId="1" applyNumberFormat="1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left" vertical="center" wrapText="1"/>
      <protection hidden="1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tecart.de/product?param=TecArt-Faktura-ROI-bespreche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119240</xdr:rowOff>
    </xdr:from>
    <xdr:to>
      <xdr:col>0</xdr:col>
      <xdr:colOff>962026</xdr:colOff>
      <xdr:row>0</xdr:row>
      <xdr:rowOff>704850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2" y="119240"/>
          <a:ext cx="790574" cy="585610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8</xdr:row>
      <xdr:rowOff>1095376</xdr:rowOff>
    </xdr:from>
    <xdr:to>
      <xdr:col>4</xdr:col>
      <xdr:colOff>542925</xdr:colOff>
      <xdr:row>8</xdr:row>
      <xdr:rowOff>1733550</xdr:rowOff>
    </xdr:to>
    <xdr:sp macro="" textlink="">
      <xdr:nvSpPr>
        <xdr:cNvPr id="6" name="Abgerundetes Rechteck 5">
          <a:hlinkClick xmlns:r="http://schemas.openxmlformats.org/officeDocument/2006/relationships" r:id="rId2"/>
        </xdr:cNvPr>
        <xdr:cNvSpPr/>
      </xdr:nvSpPr>
      <xdr:spPr>
        <a:xfrm>
          <a:off x="1628776" y="5067301"/>
          <a:ext cx="2619374" cy="638174"/>
        </a:xfrm>
        <a:prstGeom prst="roundRect">
          <a:avLst/>
        </a:prstGeom>
        <a:solidFill>
          <a:schemeClr val="accent6">
            <a:lumMod val="75000"/>
          </a:schemeClr>
        </a:solidFill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800" b="0">
              <a:latin typeface="Myriad Pro" pitchFamily="34" charset="0"/>
            </a:rPr>
            <a:t>➭</a:t>
          </a:r>
          <a:r>
            <a:rPr lang="de-DE" sz="1600" b="0">
              <a:latin typeface="Myriad Pro" pitchFamily="34" charset="0"/>
            </a:rPr>
            <a:t>Ihren </a:t>
          </a:r>
          <a:r>
            <a:rPr lang="de-DE" sz="1600" b="1">
              <a:latin typeface="Myriad Pro" pitchFamily="34" charset="0"/>
            </a:rPr>
            <a:t>ROI </a:t>
          </a:r>
          <a:r>
            <a:rPr lang="de-DE" sz="1600" b="0">
              <a:latin typeface="Myriad Pro" pitchFamily="34" charset="0"/>
            </a:rPr>
            <a:t>kalkulieren</a:t>
          </a:r>
          <a:r>
            <a:rPr lang="de-DE" sz="1800" b="0">
              <a:latin typeface="Myriad Pro" pitchFamily="34" charset="0"/>
            </a:rPr>
            <a:t/>
          </a:r>
          <a:br>
            <a:rPr lang="de-DE" sz="1800" b="0">
              <a:latin typeface="Myriad Pro" pitchFamily="34" charset="0"/>
            </a:rPr>
          </a:br>
          <a:r>
            <a:rPr lang="de-DE" sz="1100" b="0">
              <a:latin typeface="Myriad Pro" pitchFamily="34" charset="0"/>
            </a:rPr>
            <a:t>für den Einsatz der TecArt® Software	</a:t>
          </a:r>
        </a:p>
      </xdr:txBody>
    </xdr:sp>
    <xdr:clientData/>
  </xdr:twoCellAnchor>
  <xdr:twoCellAnchor editAs="oneCell">
    <xdr:from>
      <xdr:col>0</xdr:col>
      <xdr:colOff>95250</xdr:colOff>
      <xdr:row>7</xdr:row>
      <xdr:rowOff>408214</xdr:rowOff>
    </xdr:from>
    <xdr:to>
      <xdr:col>0</xdr:col>
      <xdr:colOff>1496785</xdr:colOff>
      <xdr:row>8</xdr:row>
      <xdr:rowOff>1322948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37214"/>
          <a:ext cx="1401535" cy="145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opost.de/sites/neopost.de/files/billentis-marktstudie2014_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dbresearch.de/PROD/DBR_INTERNET_DE-PROD/PROD0000000000253980.PDF" TargetMode="External"/><Relationship Id="rId1" Type="http://schemas.openxmlformats.org/officeDocument/2006/relationships/hyperlink" Target="http://www.megzeit.de/support/Umrechnungstabelle_Normalminuten_Dezimalminuten_Industriezeit.pdf" TargetMode="External"/><Relationship Id="rId6" Type="http://schemas.openxmlformats.org/officeDocument/2006/relationships/hyperlink" Target="http://www.neopost.de/sites/neopost.de/files/billentis-marktstudie2014_0.pdf" TargetMode="External"/><Relationship Id="rId5" Type="http://schemas.openxmlformats.org/officeDocument/2006/relationships/hyperlink" Target="https://www.dbresearch.de/PROD/DBR_INTERNET_DE-PROD/PROD0000000000253980.PDF" TargetMode="External"/><Relationship Id="rId4" Type="http://schemas.openxmlformats.org/officeDocument/2006/relationships/hyperlink" Target="http://www.megzeit.de/support/Umrechnungstabelle_Normalminuten_Dezimalminuten_Industrieze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showGridLines="0" showRowColHeaders="0" tabSelected="1" showRuler="0" showWhiteSpace="0" view="pageLayout" zoomScale="85" zoomScaleNormal="100" zoomScalePageLayoutView="85" workbookViewId="0">
      <selection activeCell="B3" sqref="B3"/>
    </sheetView>
  </sheetViews>
  <sheetFormatPr baseColWidth="10" defaultRowHeight="14.25" x14ac:dyDescent="0.2"/>
  <cols>
    <col min="1" max="1" width="22.85546875" style="15" customWidth="1"/>
    <col min="2" max="2" width="13.7109375" style="15" customWidth="1"/>
    <col min="3" max="3" width="13.7109375" style="9" customWidth="1"/>
    <col min="4" max="4" width="5.28515625" style="11" customWidth="1"/>
    <col min="5" max="5" width="13.7109375" style="9" customWidth="1"/>
    <col min="6" max="6" width="13.7109375" style="10" customWidth="1"/>
    <col min="7" max="7" width="5.28515625" style="9" customWidth="1"/>
    <col min="8" max="8" width="17.28515625" style="12" customWidth="1"/>
    <col min="9" max="9" width="13.28515625" style="13" customWidth="1"/>
    <col min="10" max="10" width="5.28515625" style="9" customWidth="1"/>
    <col min="11" max="11" width="1.7109375" style="9" customWidth="1"/>
    <col min="12" max="13" width="13.28515625" style="9" bestFit="1" customWidth="1"/>
    <col min="14" max="16384" width="11.42578125" style="9"/>
  </cols>
  <sheetData>
    <row r="1" spans="1:12" ht="90.75" customHeight="1" x14ac:dyDescent="0.2">
      <c r="A1" s="58"/>
      <c r="B1" s="120" t="s">
        <v>35</v>
      </c>
      <c r="C1" s="120"/>
      <c r="D1" s="120"/>
      <c r="E1" s="120"/>
      <c r="F1" s="120"/>
      <c r="G1" s="120"/>
      <c r="H1" s="121" t="s">
        <v>38</v>
      </c>
      <c r="I1" s="121"/>
      <c r="J1" s="121"/>
      <c r="K1" s="121"/>
    </row>
    <row r="2" spans="1:12" ht="45.75" customHeight="1" thickBot="1" x14ac:dyDescent="0.25">
      <c r="A2" s="58"/>
      <c r="B2" s="124" t="s">
        <v>36</v>
      </c>
      <c r="C2" s="124"/>
      <c r="D2" s="124"/>
      <c r="E2" s="124"/>
      <c r="F2" s="124"/>
      <c r="G2" s="124"/>
      <c r="H2" s="71" t="s">
        <v>21</v>
      </c>
      <c r="I2" s="72" t="s">
        <v>22</v>
      </c>
      <c r="J2" s="67"/>
      <c r="K2" s="67"/>
    </row>
    <row r="3" spans="1:12" ht="35.1" customHeight="1" thickTop="1" thickBot="1" x14ac:dyDescent="0.25">
      <c r="A3" s="68" t="str">
        <f>Grundlage!A2</f>
        <v>Anzahl Ausgang-Rechnungen pro Monat</v>
      </c>
      <c r="B3" s="108">
        <v>0</v>
      </c>
      <c r="C3" s="123"/>
      <c r="D3" s="123"/>
      <c r="E3" s="123"/>
      <c r="F3" s="70"/>
      <c r="G3" s="59"/>
      <c r="H3" s="110" t="str">
        <f>IF($C$3="Papier-Rechnung",$B$14-$H$14,IF($C$3="E-Mail-Rechnung",$E$14-$H$14,IF($C$3="Papier- und E-Mail-Rechnung",$B$14-$H$14,IF($C$3="Digitale Rechnung",$H$14-$H$14,"/"))))</f>
        <v>/</v>
      </c>
      <c r="I3" s="111" t="e">
        <f>IF($C$3="Papier-Rechnung",$C$14-$I$14,IF($C$3="E-Mail-Rechnung",$C$14-$I$14,IF($C$3="Papier- und E-Mail-Rechnung",$C$14-$I$14,IF($C$3="Digitale Rechnung",$C$14-$I$14,"/"))))*B3</f>
        <v>#VALUE!</v>
      </c>
      <c r="J3" s="59"/>
      <c r="K3" s="59"/>
    </row>
    <row r="4" spans="1:12" ht="15" customHeight="1" thickTop="1" thickBot="1" x14ac:dyDescent="0.25">
      <c r="A4" s="60"/>
      <c r="B4" s="61"/>
      <c r="C4" s="117"/>
      <c r="D4" s="117"/>
      <c r="E4" s="117"/>
      <c r="F4" s="62"/>
      <c r="G4" s="59"/>
      <c r="H4" s="112"/>
      <c r="I4" s="113"/>
      <c r="J4" s="59"/>
      <c r="K4" s="59"/>
    </row>
    <row r="5" spans="1:12" ht="35.1" customHeight="1" thickTop="1" thickBot="1" x14ac:dyDescent="0.25">
      <c r="A5" s="68" t="str">
        <f>Grundlage!A1</f>
        <v>Anzahl Eingangs-Rechnungen pro Monat</v>
      </c>
      <c r="B5" s="108">
        <v>0</v>
      </c>
      <c r="C5" s="123"/>
      <c r="D5" s="123"/>
      <c r="E5" s="123"/>
      <c r="F5" s="70"/>
      <c r="G5" s="59"/>
      <c r="H5" s="110" t="str">
        <f>IF($C$5="Papier-Rechnung",$B$21-$H$21,IF($C$5="E-Mail-Rechnung",$E$21-$H$21,IF($C$5="Papier- und E-Mail-Rechnung",$B$21-$H$21,IF($C$5="Digitale Rechnung",$H$21-$H$21,"/"))))</f>
        <v>/</v>
      </c>
      <c r="I5" s="111" t="e">
        <f>IF($C$3="Papier-Rechnung",$C$21-$I$21,IF($C$3="E-Mail-Rechnung",$C$21-$I$21,IF($C$3="Papier- und E-Mail-Rechnung",$C$21-$I$21,IF($C$3="Digitale Rechnung",$C$21-$I$21,"/"))))*B5</f>
        <v>#VALUE!</v>
      </c>
      <c r="J5" s="59"/>
      <c r="K5" s="59"/>
    </row>
    <row r="6" spans="1:12" ht="15" customHeight="1" thickTop="1" thickBot="1" x14ac:dyDescent="0.25">
      <c r="A6" s="60"/>
      <c r="B6" s="61"/>
      <c r="C6" s="117"/>
      <c r="D6" s="117"/>
      <c r="E6" s="117"/>
      <c r="F6" s="64"/>
      <c r="G6" s="59"/>
      <c r="H6" s="69" t="e">
        <f>SUM(H3+H5)</f>
        <v>#VALUE!</v>
      </c>
      <c r="I6" s="63"/>
      <c r="J6" s="59"/>
      <c r="K6" s="59"/>
    </row>
    <row r="7" spans="1:12" ht="35.1" customHeight="1" thickTop="1" thickBot="1" x14ac:dyDescent="0.25">
      <c r="A7" s="68" t="str">
        <f>Grundlage!A3</f>
        <v>Interner Kostensatz pro Mitarbeiter/Stunde</v>
      </c>
      <c r="B7" s="109">
        <v>0</v>
      </c>
      <c r="C7" s="122"/>
      <c r="D7" s="122"/>
      <c r="E7" s="65"/>
      <c r="F7" s="63"/>
      <c r="G7" s="59"/>
      <c r="H7" s="125" t="e">
        <f>IF($H$6&lt;=235,"Der Einsatz der TecArt Software wird sich vermutlich nicht armotisieren.",IF($H$6&lt;=390,"Der Einsatz der TecArt Software armotisiert sich wahrscheinlich innerhalb von 5 Jahren.",IF($H$6&lt;=585,"Der Einsatz der TecArt Software armotisiert sich wahrscheinlich innerhalb von 3 Jahren.",IF($H$6&lt;=1170,"Der Einsatz der TecArt Software armotisiert sich wahrscheinlich innerhalb von 2 Jahren.","Der Einsatz der TecArt Software wird sich wahrscheinlich innerhalb von 1 Jahr amortisieren."))))</f>
        <v>#VALUE!</v>
      </c>
      <c r="I7" s="125"/>
      <c r="J7" s="125"/>
      <c r="K7" s="125"/>
    </row>
    <row r="8" spans="1:12" ht="42.75" customHeight="1" thickTop="1" x14ac:dyDescent="0.2">
      <c r="A8" s="60"/>
      <c r="B8" s="61"/>
      <c r="C8" s="122"/>
      <c r="D8" s="122"/>
      <c r="E8" s="59"/>
      <c r="F8" s="63"/>
      <c r="G8" s="59"/>
      <c r="H8" s="125"/>
      <c r="I8" s="125"/>
      <c r="J8" s="125"/>
      <c r="K8" s="125"/>
    </row>
    <row r="9" spans="1:12" ht="179.25" customHeight="1" x14ac:dyDescent="0.2">
      <c r="A9" s="66" t="s">
        <v>34</v>
      </c>
      <c r="B9" s="118" t="s">
        <v>37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1:12" ht="15.75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</row>
    <row r="11" spans="1:12" ht="69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98"/>
      <c r="L11" s="75"/>
    </row>
    <row r="12" spans="1:12" s="14" customFormat="1" ht="27" customHeight="1" x14ac:dyDescent="0.3">
      <c r="A12" s="78"/>
      <c r="B12" s="116" t="str">
        <f>Grundlage!B6</f>
        <v>Papier</v>
      </c>
      <c r="C12" s="116"/>
      <c r="D12" s="116"/>
      <c r="E12" s="116" t="str">
        <f>Grundlage!E6</f>
        <v>E-Mail</v>
      </c>
      <c r="F12" s="116"/>
      <c r="G12" s="116"/>
      <c r="H12" s="116" t="str">
        <f>Grundlage!H6</f>
        <v>Digitale Rechnung</v>
      </c>
      <c r="I12" s="116"/>
      <c r="J12" s="116"/>
      <c r="K12" s="99"/>
      <c r="L12" s="76"/>
    </row>
    <row r="13" spans="1:12" x14ac:dyDescent="0.2">
      <c r="A13" s="79"/>
      <c r="B13" s="100" t="s">
        <v>21</v>
      </c>
      <c r="C13" s="80" t="s">
        <v>22</v>
      </c>
      <c r="D13" s="101" t="s">
        <v>19</v>
      </c>
      <c r="E13" s="100" t="s">
        <v>21</v>
      </c>
      <c r="F13" s="81" t="s">
        <v>22</v>
      </c>
      <c r="G13" s="101" t="s">
        <v>19</v>
      </c>
      <c r="H13" s="100" t="s">
        <v>21</v>
      </c>
      <c r="I13" s="82" t="s">
        <v>22</v>
      </c>
      <c r="J13" s="101" t="s">
        <v>19</v>
      </c>
      <c r="K13" s="98"/>
      <c r="L13" s="75"/>
    </row>
    <row r="14" spans="1:12" x14ac:dyDescent="0.2">
      <c r="A14" s="83" t="str">
        <f>Grundlage!A8</f>
        <v>Rechnungs-Ausgang</v>
      </c>
      <c r="B14" s="102">
        <f>SUM(B15:B20)</f>
        <v>0</v>
      </c>
      <c r="C14" s="84">
        <f>SUM(C15:C20)</f>
        <v>1.1979166666666666E-2</v>
      </c>
      <c r="D14" s="102"/>
      <c r="E14" s="102">
        <f>SUM(E15:E20)</f>
        <v>0</v>
      </c>
      <c r="F14" s="85">
        <f>SUM(F15:F20)</f>
        <v>9.5023148148148141E-3</v>
      </c>
      <c r="G14" s="102"/>
      <c r="H14" s="102">
        <f>SUM(H15:H20)</f>
        <v>0</v>
      </c>
      <c r="I14" s="85">
        <f>SUM(I15:I20)</f>
        <v>7.2569444444444443E-3</v>
      </c>
      <c r="J14" s="102"/>
      <c r="K14" s="98"/>
      <c r="L14" s="75"/>
    </row>
    <row r="15" spans="1:12" x14ac:dyDescent="0.2">
      <c r="A15" s="83" t="str">
        <f>Grundlage!A9</f>
        <v>Erstellung</v>
      </c>
      <c r="B15" s="103">
        <f>C15*$B$7*24*$B$5</f>
        <v>0</v>
      </c>
      <c r="C15" s="86">
        <f>Grundlage!C9</f>
        <v>3.5879629629629629E-3</v>
      </c>
      <c r="D15" s="104">
        <f>Grundlage!D9</f>
        <v>4</v>
      </c>
      <c r="E15" s="103">
        <f>F15*$B$7*24*$B$5</f>
        <v>0</v>
      </c>
      <c r="F15" s="87">
        <f>Grundlage!F9</f>
        <v>3.5879629629629629E-3</v>
      </c>
      <c r="G15" s="104">
        <f>Grundlage!G9</f>
        <v>4</v>
      </c>
      <c r="H15" s="103">
        <f>I15*$B$7*24*$B$5</f>
        <v>0</v>
      </c>
      <c r="I15" s="87">
        <f>Grundlage!I9</f>
        <v>3.5879629629629629E-3</v>
      </c>
      <c r="J15" s="104">
        <f>Grundlage!J9</f>
        <v>4</v>
      </c>
      <c r="K15" s="98"/>
      <c r="L15" s="75"/>
    </row>
    <row r="16" spans="1:12" x14ac:dyDescent="0.2">
      <c r="A16" s="83" t="str">
        <f>Grundlage!A10</f>
        <v>2-6 Augenprinzip</v>
      </c>
      <c r="B16" s="103">
        <f t="shared" ref="B16:B20" si="0">C16*$B$7*24*$B$5</f>
        <v>0</v>
      </c>
      <c r="C16" s="86">
        <f>Grundlage!C10</f>
        <v>7.5231481481481471E-4</v>
      </c>
      <c r="D16" s="104">
        <f>Grundlage!D10</f>
        <v>4</v>
      </c>
      <c r="E16" s="103">
        <f t="shared" ref="E16:E20" si="1">F16*$B$7*24*$B$5</f>
        <v>0</v>
      </c>
      <c r="F16" s="87">
        <f>Grundlage!F10</f>
        <v>7.5231481481481471E-4</v>
      </c>
      <c r="G16" s="104">
        <f>Grundlage!G10</f>
        <v>4</v>
      </c>
      <c r="H16" s="103">
        <f t="shared" ref="H16:H20" si="2">I16*$B$7*24*$B$5</f>
        <v>0</v>
      </c>
      <c r="I16" s="87">
        <f>Grundlage!I10</f>
        <v>7.5231481481481471E-4</v>
      </c>
      <c r="J16" s="104">
        <f>Grundlage!J10</f>
        <v>4</v>
      </c>
      <c r="K16" s="98"/>
      <c r="L16" s="75"/>
    </row>
    <row r="17" spans="1:14" ht="36" x14ac:dyDescent="0.2">
      <c r="A17" s="83" t="str">
        <f>Grundlage!A11</f>
        <v>Versand (Druck, Verpacken und Frankieren)</v>
      </c>
      <c r="B17" s="103">
        <f t="shared" si="0"/>
        <v>0</v>
      </c>
      <c r="C17" s="86">
        <f>Grundlage!C11</f>
        <v>2.7083333333333334E-3</v>
      </c>
      <c r="D17" s="104" t="str">
        <f>Grundlage!D11</f>
        <v>2, 3</v>
      </c>
      <c r="E17" s="103">
        <f t="shared" si="1"/>
        <v>0</v>
      </c>
      <c r="F17" s="87">
        <f>Grundlage!F11</f>
        <v>5.4398148148148144E-4</v>
      </c>
      <c r="G17" s="104">
        <f>Grundlage!G11</f>
        <v>4</v>
      </c>
      <c r="H17" s="103">
        <f t="shared" si="2"/>
        <v>0</v>
      </c>
      <c r="I17" s="87">
        <f>Grundlage!I11</f>
        <v>0</v>
      </c>
      <c r="J17" s="104" t="str">
        <f>Grundlage!J11</f>
        <v>2, 3</v>
      </c>
      <c r="K17" s="98"/>
      <c r="L17" s="75"/>
    </row>
    <row r="18" spans="1:14" ht="24" x14ac:dyDescent="0.2">
      <c r="A18" s="83" t="str">
        <f>Grundlage!A12</f>
        <v>Zahlungserinnerung &amp; Mahnungslauf</v>
      </c>
      <c r="B18" s="103">
        <f t="shared" si="0"/>
        <v>0</v>
      </c>
      <c r="C18" s="86">
        <f>Grundlage!C12</f>
        <v>2.7777777777777778E-4</v>
      </c>
      <c r="D18" s="104" t="str">
        <f>Grundlage!D12</f>
        <v>2, 3</v>
      </c>
      <c r="E18" s="103">
        <f t="shared" si="1"/>
        <v>0</v>
      </c>
      <c r="F18" s="87">
        <f>Grundlage!F12</f>
        <v>2.7777777777777778E-4</v>
      </c>
      <c r="G18" s="104" t="str">
        <f>Grundlage!G12</f>
        <v>2, 3</v>
      </c>
      <c r="H18" s="103">
        <f t="shared" si="2"/>
        <v>0</v>
      </c>
      <c r="I18" s="87">
        <f>Grundlage!I12</f>
        <v>2.7777777777777778E-4</v>
      </c>
      <c r="J18" s="104" t="str">
        <f>Grundlage!J12</f>
        <v>2, 3</v>
      </c>
      <c r="K18" s="98"/>
      <c r="L18" s="77"/>
      <c r="M18" s="11"/>
      <c r="N18" s="11"/>
    </row>
    <row r="19" spans="1:14" x14ac:dyDescent="0.2">
      <c r="A19" s="83" t="str">
        <f>Grundlage!A13</f>
        <v>Cash-Management</v>
      </c>
      <c r="B19" s="103">
        <f t="shared" si="0"/>
        <v>0</v>
      </c>
      <c r="C19" s="86">
        <f>Grundlage!C13</f>
        <v>3.1249999999999997E-3</v>
      </c>
      <c r="D19" s="104" t="str">
        <f>Grundlage!D13</f>
        <v>2, 3</v>
      </c>
      <c r="E19" s="103">
        <f t="shared" si="1"/>
        <v>0</v>
      </c>
      <c r="F19" s="87">
        <f>Grundlage!F13</f>
        <v>3.1249999999999997E-3</v>
      </c>
      <c r="G19" s="104" t="str">
        <f>Grundlage!G13</f>
        <v>2, 3</v>
      </c>
      <c r="H19" s="103">
        <f t="shared" si="2"/>
        <v>0</v>
      </c>
      <c r="I19" s="87">
        <f>Grundlage!I13</f>
        <v>2.0833333333333333E-3</v>
      </c>
      <c r="J19" s="104" t="str">
        <f>Grundlage!J13</f>
        <v>2, 3</v>
      </c>
      <c r="K19" s="91"/>
      <c r="L19" s="75"/>
    </row>
    <row r="20" spans="1:14" x14ac:dyDescent="0.2">
      <c r="A20" s="83" t="str">
        <f>Grundlage!A14</f>
        <v>Archivierung</v>
      </c>
      <c r="B20" s="103">
        <f t="shared" si="0"/>
        <v>0</v>
      </c>
      <c r="C20" s="86">
        <f>Grundlage!C14</f>
        <v>1.5277777777777779E-3</v>
      </c>
      <c r="D20" s="104" t="str">
        <f>Grundlage!D14</f>
        <v>2, 3</v>
      </c>
      <c r="E20" s="103">
        <f t="shared" si="1"/>
        <v>0</v>
      </c>
      <c r="F20" s="87">
        <f>Grundlage!F14</f>
        <v>1.2152777777777778E-3</v>
      </c>
      <c r="G20" s="104">
        <f>Grundlage!G14</f>
        <v>4</v>
      </c>
      <c r="H20" s="103">
        <f t="shared" si="2"/>
        <v>0</v>
      </c>
      <c r="I20" s="87">
        <f>Grundlage!I14</f>
        <v>5.5555555555555556E-4</v>
      </c>
      <c r="J20" s="104" t="str">
        <f>Grundlage!J14</f>
        <v>2, 3</v>
      </c>
      <c r="K20" s="91"/>
      <c r="L20" s="77"/>
    </row>
    <row r="21" spans="1:14" x14ac:dyDescent="0.2">
      <c r="A21" s="83" t="str">
        <f>Grundlage!A15</f>
        <v>Rechnungs-Eingang</v>
      </c>
      <c r="B21" s="102">
        <f>SUM(B22:B27)</f>
        <v>0</v>
      </c>
      <c r="C21" s="84">
        <f>SUM(C22:C27)</f>
        <v>1.2013888888888888E-2</v>
      </c>
      <c r="D21" s="102"/>
      <c r="E21" s="102">
        <f>SUM(E22:E27)</f>
        <v>0</v>
      </c>
      <c r="F21" s="85">
        <f>SUM(F22:F27)</f>
        <v>9.5254629629629613E-3</v>
      </c>
      <c r="G21" s="102"/>
      <c r="H21" s="102">
        <f>SUM(H22:H27)</f>
        <v>0</v>
      </c>
      <c r="I21" s="85">
        <f>SUM(I22:I27)</f>
        <v>4.1666666666666666E-3</v>
      </c>
      <c r="J21" s="102"/>
      <c r="K21" s="98"/>
      <c r="L21" s="75"/>
    </row>
    <row r="22" spans="1:14" x14ac:dyDescent="0.2">
      <c r="A22" s="83" t="str">
        <f>Grundlage!A16</f>
        <v>Eingang und Zuordnung</v>
      </c>
      <c r="B22" s="103">
        <f>C22*$B$7*24*$B$3</f>
        <v>0</v>
      </c>
      <c r="C22" s="86">
        <f>Grundlage!C16</f>
        <v>7.6388888888888893E-4</v>
      </c>
      <c r="D22" s="104" t="str">
        <f>Grundlage!D16</f>
        <v>2, 3</v>
      </c>
      <c r="E22" s="103">
        <f>F22*$B$7*24*$B$3</f>
        <v>0</v>
      </c>
      <c r="F22" s="87">
        <f>Grundlage!F16</f>
        <v>6.7129629629629625E-4</v>
      </c>
      <c r="G22" s="104">
        <f>Grundlage!G16</f>
        <v>4</v>
      </c>
      <c r="H22" s="103">
        <f>I22*$B$7*24*$B$3</f>
        <v>0</v>
      </c>
      <c r="I22" s="87">
        <f>Grundlage!I16</f>
        <v>0</v>
      </c>
      <c r="J22" s="104" t="str">
        <f>Grundlage!J16</f>
        <v>2, 3</v>
      </c>
      <c r="K22" s="98"/>
      <c r="L22" s="75"/>
    </row>
    <row r="23" spans="1:14" x14ac:dyDescent="0.2">
      <c r="A23" s="83" t="str">
        <f>Grundlage!A17</f>
        <v>Erfassung</v>
      </c>
      <c r="B23" s="103">
        <f t="shared" ref="B23:B26" si="3">C23*$B$7*24*$B$3</f>
        <v>0</v>
      </c>
      <c r="C23" s="86">
        <f>Grundlage!C17</f>
        <v>2.0833333333333333E-3</v>
      </c>
      <c r="D23" s="104" t="str">
        <f>Grundlage!D17</f>
        <v>2, 3</v>
      </c>
      <c r="E23" s="103">
        <f t="shared" ref="E23:E27" si="4">F23*$B$7*24*$B$3</f>
        <v>0</v>
      </c>
      <c r="F23" s="87">
        <f>Grundlage!F17</f>
        <v>1.2152777777777778E-3</v>
      </c>
      <c r="G23" s="104">
        <f>Grundlage!G17</f>
        <v>4</v>
      </c>
      <c r="H23" s="103">
        <f t="shared" ref="H23:H27" si="5">I23*$B$7*24*$B$3</f>
        <v>0</v>
      </c>
      <c r="I23" s="87">
        <f>Grundlage!I17</f>
        <v>0</v>
      </c>
      <c r="J23" s="104" t="str">
        <f>Grundlage!J17</f>
        <v>2, 3</v>
      </c>
      <c r="K23" s="98"/>
      <c r="L23" s="75"/>
    </row>
    <row r="24" spans="1:14" x14ac:dyDescent="0.2">
      <c r="A24" s="83" t="str">
        <f>Grundlage!A18</f>
        <v xml:space="preserve">Prüfung </v>
      </c>
      <c r="B24" s="103">
        <f t="shared" si="3"/>
        <v>0</v>
      </c>
      <c r="C24" s="86">
        <f>Grundlage!C18</f>
        <v>2.7777777777777779E-3</v>
      </c>
      <c r="D24" s="104" t="str">
        <f>Grundlage!D18</f>
        <v>2, 3</v>
      </c>
      <c r="E24" s="103">
        <f t="shared" si="4"/>
        <v>0</v>
      </c>
      <c r="F24" s="87">
        <f>Grundlage!F18</f>
        <v>1.5624999999999999E-3</v>
      </c>
      <c r="G24" s="104">
        <f>Grundlage!G18</f>
        <v>4</v>
      </c>
      <c r="H24" s="103">
        <f t="shared" si="5"/>
        <v>0</v>
      </c>
      <c r="I24" s="87">
        <f>Grundlage!I18</f>
        <v>8.3333333333333339E-4</v>
      </c>
      <c r="J24" s="104" t="str">
        <f>Grundlage!J18</f>
        <v>2, 3</v>
      </c>
      <c r="K24" s="98"/>
      <c r="L24" s="75"/>
    </row>
    <row r="25" spans="1:14" x14ac:dyDescent="0.2">
      <c r="A25" s="83" t="str">
        <f>Grundlage!A19</f>
        <v>Bearbeitung Reklamation</v>
      </c>
      <c r="B25" s="103">
        <f t="shared" si="3"/>
        <v>0</v>
      </c>
      <c r="C25" s="86">
        <f>Grundlage!C19</f>
        <v>1.736111111111111E-3</v>
      </c>
      <c r="D25" s="104" t="str">
        <f>Grundlage!D19</f>
        <v>2, 3</v>
      </c>
      <c r="E25" s="103">
        <f t="shared" si="4"/>
        <v>0</v>
      </c>
      <c r="F25" s="87">
        <f>Grundlage!F19</f>
        <v>1.736111111111111E-3</v>
      </c>
      <c r="G25" s="104" t="str">
        <f>Grundlage!G19</f>
        <v>2, 3</v>
      </c>
      <c r="H25" s="103">
        <f t="shared" si="5"/>
        <v>0</v>
      </c>
      <c r="I25" s="87">
        <f>Grundlage!I19</f>
        <v>1.3888888888888889E-3</v>
      </c>
      <c r="J25" s="104" t="str">
        <f>Grundlage!J19</f>
        <v>2, 3</v>
      </c>
      <c r="K25" s="98"/>
      <c r="L25" s="75"/>
    </row>
    <row r="26" spans="1:14" x14ac:dyDescent="0.2">
      <c r="A26" s="83" t="str">
        <f>Grundlage!A20</f>
        <v>Cash-Management</v>
      </c>
      <c r="B26" s="103">
        <f t="shared" si="3"/>
        <v>0</v>
      </c>
      <c r="C26" s="86">
        <f>Grundlage!C20</f>
        <v>3.1249999999999997E-3</v>
      </c>
      <c r="D26" s="104" t="str">
        <f>Grundlage!D20</f>
        <v>2, 3</v>
      </c>
      <c r="E26" s="103">
        <f t="shared" si="4"/>
        <v>0</v>
      </c>
      <c r="F26" s="87">
        <f>Grundlage!F20</f>
        <v>3.1249999999999997E-3</v>
      </c>
      <c r="G26" s="104" t="str">
        <f>Grundlage!G20</f>
        <v>2, 3</v>
      </c>
      <c r="H26" s="103">
        <f t="shared" si="5"/>
        <v>0</v>
      </c>
      <c r="I26" s="87">
        <f>Grundlage!I20</f>
        <v>1.3888888888888889E-3</v>
      </c>
      <c r="J26" s="104" t="str">
        <f>Grundlage!J20</f>
        <v>2, 3</v>
      </c>
      <c r="K26" s="98"/>
      <c r="L26" s="75"/>
    </row>
    <row r="27" spans="1:14" x14ac:dyDescent="0.2">
      <c r="A27" s="83" t="str">
        <f>Grundlage!A21</f>
        <v>Archivierung</v>
      </c>
      <c r="B27" s="103"/>
      <c r="C27" s="86">
        <f>Grundlage!C21</f>
        <v>1.5277777777777779E-3</v>
      </c>
      <c r="D27" s="104" t="str">
        <f>Grundlage!D21</f>
        <v>2, 3</v>
      </c>
      <c r="E27" s="103">
        <f t="shared" si="4"/>
        <v>0</v>
      </c>
      <c r="F27" s="87">
        <f>Grundlage!F21</f>
        <v>1.2152777777777778E-3</v>
      </c>
      <c r="G27" s="104">
        <f>Grundlage!G21</f>
        <v>4</v>
      </c>
      <c r="H27" s="103">
        <f t="shared" si="5"/>
        <v>0</v>
      </c>
      <c r="I27" s="87">
        <f>Grundlage!I21</f>
        <v>5.5555555555555556E-4</v>
      </c>
      <c r="J27" s="104" t="str">
        <f>Grundlage!J21</f>
        <v>2, 3</v>
      </c>
      <c r="K27" s="98"/>
      <c r="L27" s="75"/>
    </row>
    <row r="28" spans="1:14" x14ac:dyDescent="0.2">
      <c r="A28" s="88" t="str">
        <f>Grundlage!A22</f>
        <v>Summe</v>
      </c>
      <c r="B28" s="105"/>
      <c r="C28" s="106">
        <f>SUM(C21+C14)</f>
        <v>2.3993055555555552E-2</v>
      </c>
      <c r="D28" s="105"/>
      <c r="E28" s="105">
        <f>SUM(E21+E14)</f>
        <v>0</v>
      </c>
      <c r="F28" s="107">
        <f>SUM(F21+F14)</f>
        <v>1.9027777777777775E-2</v>
      </c>
      <c r="G28" s="105"/>
      <c r="H28" s="105">
        <f>SUM(H21+H14)</f>
        <v>0</v>
      </c>
      <c r="I28" s="107">
        <f>SUM(I21+I14)</f>
        <v>1.142361111111111E-2</v>
      </c>
      <c r="J28" s="105"/>
      <c r="K28" s="98"/>
      <c r="L28" s="75"/>
    </row>
    <row r="29" spans="1:14" x14ac:dyDescent="0.2">
      <c r="A29" s="89"/>
      <c r="B29" s="90"/>
      <c r="C29" s="91"/>
      <c r="D29" s="91"/>
      <c r="E29" s="90"/>
      <c r="F29" s="92"/>
      <c r="G29" s="93"/>
      <c r="H29" s="90"/>
      <c r="I29" s="94"/>
      <c r="J29" s="90"/>
      <c r="K29" s="98"/>
      <c r="L29" s="75"/>
    </row>
    <row r="30" spans="1:14" x14ac:dyDescent="0.2">
      <c r="A30" s="95"/>
      <c r="B30" s="89"/>
      <c r="C30" s="89"/>
      <c r="D30" s="89"/>
      <c r="E30" s="89"/>
      <c r="F30" s="95"/>
      <c r="G30" s="89"/>
      <c r="H30" s="89"/>
      <c r="I30" s="95"/>
      <c r="J30" s="89"/>
      <c r="K30" s="98"/>
      <c r="L30" s="75"/>
    </row>
    <row r="31" spans="1:14" ht="15" customHeight="1" x14ac:dyDescent="0.2">
      <c r="A31" s="96"/>
      <c r="B31" s="115"/>
      <c r="C31" s="115"/>
      <c r="D31" s="115"/>
      <c r="E31" s="115"/>
      <c r="F31" s="115"/>
      <c r="G31" s="115"/>
      <c r="H31" s="115"/>
      <c r="I31" s="97"/>
      <c r="J31" s="98"/>
      <c r="K31" s="98"/>
      <c r="L31" s="75"/>
    </row>
    <row r="32" spans="1:14" ht="15" customHeight="1" x14ac:dyDescent="0.2">
      <c r="A32" s="96"/>
      <c r="B32" s="115"/>
      <c r="C32" s="115"/>
      <c r="D32" s="115"/>
      <c r="E32" s="115"/>
      <c r="F32" s="115"/>
      <c r="G32" s="115"/>
      <c r="H32" s="115"/>
      <c r="I32" s="97"/>
      <c r="J32" s="98"/>
      <c r="K32" s="98"/>
      <c r="L32" s="75"/>
    </row>
    <row r="33" spans="1:12" ht="15" customHeight="1" x14ac:dyDescent="0.2">
      <c r="A33" s="96"/>
      <c r="B33" s="115"/>
      <c r="C33" s="115"/>
      <c r="D33" s="115"/>
      <c r="E33" s="115"/>
      <c r="F33" s="115"/>
      <c r="G33" s="115"/>
      <c r="H33" s="115"/>
      <c r="I33" s="97"/>
      <c r="J33" s="98"/>
      <c r="K33" s="98"/>
      <c r="L33" s="75"/>
    </row>
    <row r="34" spans="1:12" ht="15" customHeight="1" x14ac:dyDescent="0.2">
      <c r="A34" s="96"/>
      <c r="B34" s="115"/>
      <c r="C34" s="115"/>
      <c r="D34" s="115"/>
      <c r="E34" s="115"/>
      <c r="F34" s="115"/>
      <c r="G34" s="115"/>
      <c r="H34" s="115"/>
      <c r="I34" s="97"/>
      <c r="J34" s="98"/>
      <c r="K34" s="98"/>
      <c r="L34" s="75"/>
    </row>
    <row r="35" spans="1:12" x14ac:dyDescent="0.2">
      <c r="A35" s="79"/>
      <c r="B35" s="79"/>
      <c r="C35" s="98"/>
      <c r="D35" s="91"/>
      <c r="E35" s="98"/>
      <c r="F35" s="92"/>
      <c r="G35" s="98"/>
      <c r="H35" s="93"/>
      <c r="I35" s="97"/>
      <c r="J35" s="98"/>
      <c r="K35" s="98"/>
      <c r="L35" s="75"/>
    </row>
    <row r="36" spans="1:12" x14ac:dyDescent="0.2">
      <c r="A36" s="79"/>
      <c r="B36" s="79"/>
      <c r="C36" s="98"/>
      <c r="D36" s="91"/>
      <c r="E36" s="98"/>
      <c r="F36" s="92"/>
      <c r="G36" s="98"/>
      <c r="H36" s="93"/>
      <c r="I36" s="97"/>
      <c r="J36" s="98"/>
      <c r="K36" s="98"/>
      <c r="L36" s="75"/>
    </row>
    <row r="37" spans="1:12" x14ac:dyDescent="0.2">
      <c r="A37" s="79"/>
      <c r="B37" s="79"/>
      <c r="C37" s="98"/>
      <c r="D37" s="91"/>
      <c r="E37" s="98"/>
      <c r="F37" s="92"/>
      <c r="G37" s="98"/>
      <c r="H37" s="93"/>
      <c r="I37" s="97"/>
      <c r="J37" s="98"/>
      <c r="K37" s="98"/>
      <c r="L37" s="75"/>
    </row>
  </sheetData>
  <sheetProtection password="AFE4" sheet="1" objects="1" scenarios="1" selectLockedCells="1"/>
  <mergeCells count="19">
    <mergeCell ref="C4:E4"/>
    <mergeCell ref="B9:K9"/>
    <mergeCell ref="C6:E6"/>
    <mergeCell ref="B1:G1"/>
    <mergeCell ref="H1:K1"/>
    <mergeCell ref="C7:D7"/>
    <mergeCell ref="C8:D8"/>
    <mergeCell ref="C3:E3"/>
    <mergeCell ref="C5:E5"/>
    <mergeCell ref="B2:G2"/>
    <mergeCell ref="H7:K8"/>
    <mergeCell ref="A11:J11"/>
    <mergeCell ref="B34:H34"/>
    <mergeCell ref="B12:D12"/>
    <mergeCell ref="E12:G12"/>
    <mergeCell ref="H12:J12"/>
    <mergeCell ref="B31:H31"/>
    <mergeCell ref="B32:H32"/>
    <mergeCell ref="B33:H33"/>
  </mergeCells>
  <pageMargins left="0.25" right="0.25" top="0.75" bottom="0.75" header="0.3" footer="0.3"/>
  <pageSetup paperSize="9" fitToWidth="0" fitToHeight="0" orientation="landscape" r:id="rId1"/>
  <headerFooter>
    <oddHeader>&amp;CTecArt GmbH</oddHeader>
    <oddFooter>&amp;Cwww.tecart.de</oddFooter>
  </headerFooter>
  <ignoredErrors>
    <ignoredError sqref="A12:J26 A27:A28 C27:J28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Grundlage!$C$2:$C$5</xm:f>
          </x14:formula1>
          <xm:sqref>C3 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baseColWidth="10" defaultRowHeight="15" x14ac:dyDescent="0.25"/>
  <cols>
    <col min="1" max="1" width="38" style="1" bestFit="1" customWidth="1"/>
    <col min="2" max="2" width="13.28515625" style="3" bestFit="1" customWidth="1"/>
    <col min="3" max="3" width="11" style="2" bestFit="1" customWidth="1"/>
    <col min="4" max="4" width="11" style="2" customWidth="1"/>
    <col min="5" max="5" width="13.28515625" style="3" bestFit="1" customWidth="1"/>
    <col min="6" max="6" width="11" style="4" bestFit="1" customWidth="1"/>
    <col min="7" max="7" width="11" style="4" customWidth="1"/>
    <col min="8" max="8" width="13.28515625" style="3" bestFit="1" customWidth="1"/>
    <col min="9" max="9" width="11" style="3" bestFit="1" customWidth="1"/>
    <col min="10" max="10" width="11" style="3" customWidth="1"/>
    <col min="11" max="12" width="11.42578125" style="3"/>
    <col min="13" max="13" width="13.28515625" style="3" bestFit="1" customWidth="1"/>
    <col min="14" max="16384" width="11.42578125" style="3"/>
  </cols>
  <sheetData>
    <row r="1" spans="1:15" x14ac:dyDescent="0.25">
      <c r="A1" s="16" t="s">
        <v>31</v>
      </c>
      <c r="B1" s="17">
        <v>1</v>
      </c>
      <c r="C1" s="18" t="s">
        <v>25</v>
      </c>
      <c r="D1" s="18"/>
      <c r="E1" s="19"/>
      <c r="F1" s="20"/>
      <c r="G1" s="20"/>
      <c r="H1" s="19"/>
      <c r="I1" s="19"/>
      <c r="J1" s="19"/>
    </row>
    <row r="2" spans="1:15" x14ac:dyDescent="0.25">
      <c r="A2" s="16" t="s">
        <v>32</v>
      </c>
      <c r="B2" s="17">
        <v>1</v>
      </c>
      <c r="C2" s="18" t="s">
        <v>27</v>
      </c>
      <c r="D2" s="18"/>
      <c r="E2" s="19"/>
      <c r="F2" s="19"/>
      <c r="G2" s="19"/>
      <c r="H2" s="20"/>
      <c r="I2" s="19"/>
      <c r="J2" s="19"/>
    </row>
    <row r="3" spans="1:15" x14ac:dyDescent="0.25">
      <c r="A3" s="16" t="s">
        <v>33</v>
      </c>
      <c r="B3" s="21">
        <v>0</v>
      </c>
      <c r="C3" s="18" t="s">
        <v>26</v>
      </c>
      <c r="D3" s="18"/>
      <c r="E3" s="19"/>
      <c r="F3" s="19"/>
      <c r="G3" s="19"/>
      <c r="H3" s="20"/>
      <c r="I3" s="19"/>
      <c r="J3" s="19"/>
    </row>
    <row r="4" spans="1:15" s="8" customFormat="1" x14ac:dyDescent="0.25">
      <c r="A4" s="16"/>
      <c r="B4" s="21"/>
      <c r="C4" s="18" t="s">
        <v>29</v>
      </c>
      <c r="D4" s="18"/>
      <c r="E4" s="19"/>
      <c r="F4" s="19"/>
      <c r="G4" s="19"/>
      <c r="H4" s="20"/>
      <c r="I4" s="19"/>
      <c r="J4" s="19"/>
    </row>
    <row r="5" spans="1:15" x14ac:dyDescent="0.25">
      <c r="A5" s="16"/>
      <c r="B5" s="19"/>
      <c r="C5" s="18"/>
      <c r="D5" s="18"/>
      <c r="E5" s="19"/>
      <c r="F5" s="20"/>
      <c r="G5" s="20"/>
      <c r="H5" s="19"/>
      <c r="I5" s="19"/>
      <c r="J5" s="19"/>
    </row>
    <row r="6" spans="1:15" s="5" customFormat="1" ht="27" customHeight="1" x14ac:dyDescent="0.3">
      <c r="A6" s="22"/>
      <c r="B6" s="131" t="s">
        <v>2</v>
      </c>
      <c r="C6" s="132"/>
      <c r="D6" s="133"/>
      <c r="E6" s="128" t="s">
        <v>3</v>
      </c>
      <c r="F6" s="129"/>
      <c r="G6" s="130"/>
      <c r="H6" s="131" t="s">
        <v>28</v>
      </c>
      <c r="I6" s="132"/>
      <c r="J6" s="133"/>
    </row>
    <row r="7" spans="1:15" x14ac:dyDescent="0.25">
      <c r="A7" s="23"/>
      <c r="B7" s="24" t="s">
        <v>21</v>
      </c>
      <c r="C7" s="25" t="s">
        <v>22</v>
      </c>
      <c r="D7" s="26" t="s">
        <v>19</v>
      </c>
      <c r="E7" s="27" t="s">
        <v>21</v>
      </c>
      <c r="F7" s="28" t="s">
        <v>22</v>
      </c>
      <c r="G7" s="29" t="s">
        <v>19</v>
      </c>
      <c r="H7" s="24" t="s">
        <v>21</v>
      </c>
      <c r="I7" s="25" t="s">
        <v>22</v>
      </c>
      <c r="J7" s="26" t="s">
        <v>19</v>
      </c>
    </row>
    <row r="8" spans="1:15" x14ac:dyDescent="0.25">
      <c r="A8" s="30" t="s">
        <v>4</v>
      </c>
      <c r="B8" s="31">
        <f>SUM(B9:B14)</f>
        <v>0</v>
      </c>
      <c r="C8" s="32">
        <f>SUM(C9:C14)</f>
        <v>1.1979166666666666E-2</v>
      </c>
      <c r="D8" s="33"/>
      <c r="E8" s="31">
        <f>SUM(E9:E14)</f>
        <v>0</v>
      </c>
      <c r="F8" s="32">
        <f>SUM(F9:F14)</f>
        <v>9.5023148148148141E-3</v>
      </c>
      <c r="G8" s="33"/>
      <c r="H8" s="31">
        <f>SUM(H9:H14)</f>
        <v>0</v>
      </c>
      <c r="I8" s="32">
        <f>SUM(I9:I14)</f>
        <v>7.2569444444444443E-3</v>
      </c>
      <c r="J8" s="33"/>
    </row>
    <row r="9" spans="1:15" x14ac:dyDescent="0.25">
      <c r="A9" s="34" t="s">
        <v>0</v>
      </c>
      <c r="B9" s="35">
        <f>C9*$B$3*24*$B$2</f>
        <v>0</v>
      </c>
      <c r="C9" s="36">
        <v>3.5879629629629629E-3</v>
      </c>
      <c r="D9" s="37">
        <v>4</v>
      </c>
      <c r="E9" s="38">
        <f t="shared" ref="E9:E21" si="0">F9*$B$3*24*$B$2</f>
        <v>0</v>
      </c>
      <c r="F9" s="39">
        <f>C9</f>
        <v>3.5879629629629629E-3</v>
      </c>
      <c r="G9" s="40">
        <v>4</v>
      </c>
      <c r="H9" s="35">
        <f>I9*$B$3*24*$B$2</f>
        <v>0</v>
      </c>
      <c r="I9" s="36">
        <f>F9</f>
        <v>3.5879629629629629E-3</v>
      </c>
      <c r="J9" s="37">
        <v>4</v>
      </c>
    </row>
    <row r="10" spans="1:15" x14ac:dyDescent="0.25">
      <c r="A10" s="34" t="s">
        <v>13</v>
      </c>
      <c r="B10" s="35">
        <f t="shared" ref="B10:B21" si="1">C10*$B$3*24*$B$2</f>
        <v>0</v>
      </c>
      <c r="C10" s="36">
        <v>7.5231481481481471E-4</v>
      </c>
      <c r="D10" s="37">
        <v>4</v>
      </c>
      <c r="E10" s="38">
        <f t="shared" si="0"/>
        <v>0</v>
      </c>
      <c r="F10" s="39">
        <f>C10</f>
        <v>7.5231481481481471E-4</v>
      </c>
      <c r="G10" s="40">
        <v>4</v>
      </c>
      <c r="H10" s="35">
        <f t="shared" ref="H10:H21" si="2">I10*$B$3*24*$B$2</f>
        <v>0</v>
      </c>
      <c r="I10" s="36">
        <f>F10</f>
        <v>7.5231481481481471E-4</v>
      </c>
      <c r="J10" s="37">
        <v>4</v>
      </c>
    </row>
    <row r="11" spans="1:15" x14ac:dyDescent="0.25">
      <c r="A11" s="34" t="s">
        <v>10</v>
      </c>
      <c r="B11" s="35">
        <f t="shared" si="1"/>
        <v>0</v>
      </c>
      <c r="C11" s="36">
        <v>2.7083333333333334E-3</v>
      </c>
      <c r="D11" s="37" t="s">
        <v>20</v>
      </c>
      <c r="E11" s="38">
        <f t="shared" si="0"/>
        <v>0</v>
      </c>
      <c r="F11" s="39">
        <v>5.4398148148148144E-4</v>
      </c>
      <c r="G11" s="40">
        <v>4</v>
      </c>
      <c r="H11" s="35">
        <f t="shared" si="2"/>
        <v>0</v>
      </c>
      <c r="I11" s="36">
        <v>0</v>
      </c>
      <c r="J11" s="37" t="s">
        <v>20</v>
      </c>
    </row>
    <row r="12" spans="1:15" x14ac:dyDescent="0.25">
      <c r="A12" s="34" t="s">
        <v>12</v>
      </c>
      <c r="B12" s="35">
        <f t="shared" si="1"/>
        <v>0</v>
      </c>
      <c r="C12" s="36">
        <v>2.7777777777777778E-4</v>
      </c>
      <c r="D12" s="37" t="s">
        <v>20</v>
      </c>
      <c r="E12" s="38">
        <f t="shared" si="0"/>
        <v>0</v>
      </c>
      <c r="F12" s="39">
        <v>2.7777777777777778E-4</v>
      </c>
      <c r="G12" s="40" t="s">
        <v>20</v>
      </c>
      <c r="H12" s="35">
        <f t="shared" si="2"/>
        <v>0</v>
      </c>
      <c r="I12" s="36">
        <v>2.7777777777777778E-4</v>
      </c>
      <c r="J12" s="37" t="s">
        <v>20</v>
      </c>
      <c r="M12" s="6"/>
      <c r="N12" s="2"/>
      <c r="O12" s="2"/>
    </row>
    <row r="13" spans="1:15" x14ac:dyDescent="0.25">
      <c r="A13" s="34" t="s">
        <v>11</v>
      </c>
      <c r="B13" s="35">
        <f t="shared" si="1"/>
        <v>0</v>
      </c>
      <c r="C13" s="36">
        <v>3.1249999999999997E-3</v>
      </c>
      <c r="D13" s="37" t="s">
        <v>20</v>
      </c>
      <c r="E13" s="38">
        <f t="shared" si="0"/>
        <v>0</v>
      </c>
      <c r="F13" s="39">
        <v>3.1249999999999997E-3</v>
      </c>
      <c r="G13" s="40" t="s">
        <v>20</v>
      </c>
      <c r="H13" s="35">
        <f t="shared" si="2"/>
        <v>0</v>
      </c>
      <c r="I13" s="36">
        <v>2.0833333333333333E-3</v>
      </c>
      <c r="J13" s="37" t="s">
        <v>20</v>
      </c>
      <c r="L13" s="2"/>
    </row>
    <row r="14" spans="1:15" x14ac:dyDescent="0.25">
      <c r="A14" s="34" t="s">
        <v>1</v>
      </c>
      <c r="B14" s="35">
        <f t="shared" si="1"/>
        <v>0</v>
      </c>
      <c r="C14" s="36">
        <v>1.5277777777777779E-3</v>
      </c>
      <c r="D14" s="37" t="s">
        <v>20</v>
      </c>
      <c r="E14" s="38">
        <f t="shared" si="0"/>
        <v>0</v>
      </c>
      <c r="F14" s="39">
        <v>1.2152777777777778E-3</v>
      </c>
      <c r="G14" s="40">
        <v>4</v>
      </c>
      <c r="H14" s="35">
        <f t="shared" si="2"/>
        <v>0</v>
      </c>
      <c r="I14" s="36">
        <v>5.5555555555555556E-4</v>
      </c>
      <c r="J14" s="37" t="s">
        <v>20</v>
      </c>
      <c r="L14" s="2"/>
      <c r="M14" s="6"/>
    </row>
    <row r="15" spans="1:15" x14ac:dyDescent="0.25">
      <c r="A15" s="30" t="s">
        <v>5</v>
      </c>
      <c r="B15" s="31">
        <f>SUM(B16:B21)</f>
        <v>0</v>
      </c>
      <c r="C15" s="32">
        <f>SUM(C16:C21)</f>
        <v>1.2013888888888888E-2</v>
      </c>
      <c r="D15" s="33"/>
      <c r="E15" s="31">
        <f>SUM(E16:E21)</f>
        <v>0</v>
      </c>
      <c r="F15" s="32">
        <f>SUM(F16:F21)</f>
        <v>9.5254629629629613E-3</v>
      </c>
      <c r="G15" s="33"/>
      <c r="H15" s="31">
        <f>SUM(H16:H21)</f>
        <v>0</v>
      </c>
      <c r="I15" s="32">
        <f>SUM(I16:I21)</f>
        <v>4.1666666666666666E-3</v>
      </c>
      <c r="J15" s="33"/>
    </row>
    <row r="16" spans="1:15" x14ac:dyDescent="0.25">
      <c r="A16" s="34" t="s">
        <v>6</v>
      </c>
      <c r="B16" s="35">
        <f t="shared" si="1"/>
        <v>0</v>
      </c>
      <c r="C16" s="36">
        <v>7.6388888888888893E-4</v>
      </c>
      <c r="D16" s="37" t="s">
        <v>20</v>
      </c>
      <c r="E16" s="38">
        <f t="shared" si="0"/>
        <v>0</v>
      </c>
      <c r="F16" s="39">
        <v>6.7129629629629625E-4</v>
      </c>
      <c r="G16" s="40">
        <v>4</v>
      </c>
      <c r="H16" s="35">
        <f t="shared" si="2"/>
        <v>0</v>
      </c>
      <c r="I16" s="36">
        <v>0</v>
      </c>
      <c r="J16" s="37" t="s">
        <v>20</v>
      </c>
    </row>
    <row r="17" spans="1:14" x14ac:dyDescent="0.25">
      <c r="A17" s="34" t="s">
        <v>7</v>
      </c>
      <c r="B17" s="35">
        <f t="shared" si="1"/>
        <v>0</v>
      </c>
      <c r="C17" s="36">
        <v>2.0833333333333333E-3</v>
      </c>
      <c r="D17" s="37" t="s">
        <v>20</v>
      </c>
      <c r="E17" s="38">
        <f t="shared" si="0"/>
        <v>0</v>
      </c>
      <c r="F17" s="39">
        <v>1.2152777777777778E-3</v>
      </c>
      <c r="G17" s="40">
        <v>4</v>
      </c>
      <c r="H17" s="35">
        <f t="shared" si="2"/>
        <v>0</v>
      </c>
      <c r="I17" s="36">
        <v>0</v>
      </c>
      <c r="J17" s="37" t="s">
        <v>20</v>
      </c>
    </row>
    <row r="18" spans="1:14" x14ac:dyDescent="0.25">
      <c r="A18" s="34" t="s">
        <v>8</v>
      </c>
      <c r="B18" s="35">
        <f t="shared" si="1"/>
        <v>0</v>
      </c>
      <c r="C18" s="36">
        <v>2.7777777777777779E-3</v>
      </c>
      <c r="D18" s="37" t="s">
        <v>20</v>
      </c>
      <c r="E18" s="38">
        <f t="shared" si="0"/>
        <v>0</v>
      </c>
      <c r="F18" s="39">
        <v>1.5624999999999999E-3</v>
      </c>
      <c r="G18" s="40">
        <v>4</v>
      </c>
      <c r="H18" s="35">
        <f t="shared" si="2"/>
        <v>0</v>
      </c>
      <c r="I18" s="36">
        <v>8.3333333333333339E-4</v>
      </c>
      <c r="J18" s="37" t="s">
        <v>20</v>
      </c>
    </row>
    <row r="19" spans="1:14" x14ac:dyDescent="0.25">
      <c r="A19" s="34" t="s">
        <v>9</v>
      </c>
      <c r="B19" s="35">
        <f t="shared" si="1"/>
        <v>0</v>
      </c>
      <c r="C19" s="36">
        <v>1.736111111111111E-3</v>
      </c>
      <c r="D19" s="37" t="s">
        <v>20</v>
      </c>
      <c r="E19" s="38">
        <f t="shared" si="0"/>
        <v>0</v>
      </c>
      <c r="F19" s="39">
        <v>1.736111111111111E-3</v>
      </c>
      <c r="G19" s="40" t="s">
        <v>20</v>
      </c>
      <c r="H19" s="35">
        <f t="shared" si="2"/>
        <v>0</v>
      </c>
      <c r="I19" s="36">
        <v>1.3888888888888889E-3</v>
      </c>
      <c r="J19" s="37" t="s">
        <v>20</v>
      </c>
    </row>
    <row r="20" spans="1:14" x14ac:dyDescent="0.25">
      <c r="A20" s="34" t="s">
        <v>11</v>
      </c>
      <c r="B20" s="35">
        <f t="shared" si="1"/>
        <v>0</v>
      </c>
      <c r="C20" s="36">
        <f t="shared" ref="C20:F21" si="3">C13</f>
        <v>3.1249999999999997E-3</v>
      </c>
      <c r="D20" s="37" t="s">
        <v>20</v>
      </c>
      <c r="E20" s="38">
        <f t="shared" si="0"/>
        <v>0</v>
      </c>
      <c r="F20" s="39">
        <f t="shared" si="3"/>
        <v>3.1249999999999997E-3</v>
      </c>
      <c r="G20" s="40" t="s">
        <v>20</v>
      </c>
      <c r="H20" s="35">
        <f t="shared" si="2"/>
        <v>0</v>
      </c>
      <c r="I20" s="36">
        <v>1.3888888888888889E-3</v>
      </c>
      <c r="J20" s="37" t="s">
        <v>20</v>
      </c>
    </row>
    <row r="21" spans="1:14" x14ac:dyDescent="0.25">
      <c r="A21" s="34" t="s">
        <v>1</v>
      </c>
      <c r="B21" s="35">
        <f t="shared" si="1"/>
        <v>0</v>
      </c>
      <c r="C21" s="36">
        <f t="shared" si="3"/>
        <v>1.5277777777777779E-3</v>
      </c>
      <c r="D21" s="37" t="s">
        <v>20</v>
      </c>
      <c r="E21" s="38">
        <f t="shared" si="0"/>
        <v>0</v>
      </c>
      <c r="F21" s="39">
        <f t="shared" si="3"/>
        <v>1.2152777777777778E-3</v>
      </c>
      <c r="G21" s="40">
        <v>4</v>
      </c>
      <c r="H21" s="35">
        <f t="shared" si="2"/>
        <v>0</v>
      </c>
      <c r="I21" s="36">
        <v>5.5555555555555556E-4</v>
      </c>
      <c r="J21" s="37" t="s">
        <v>20</v>
      </c>
    </row>
    <row r="22" spans="1:14" x14ac:dyDescent="0.25">
      <c r="A22" s="41" t="s">
        <v>14</v>
      </c>
      <c r="B22" s="42">
        <f>SUM(B15+B8)</f>
        <v>0</v>
      </c>
      <c r="C22" s="43">
        <f>SUM(C15+C8)</f>
        <v>2.3993055555555552E-2</v>
      </c>
      <c r="D22" s="44"/>
      <c r="E22" s="42">
        <f>SUM(E15+E8)</f>
        <v>0</v>
      </c>
      <c r="F22" s="43">
        <f>SUM(F15+F8)</f>
        <v>1.9027777777777775E-2</v>
      </c>
      <c r="G22" s="44"/>
      <c r="H22" s="42">
        <f>SUM(H15+H8)</f>
        <v>0</v>
      </c>
      <c r="I22" s="43">
        <f>SUM(I15+I8)</f>
        <v>1.142361111111111E-2</v>
      </c>
      <c r="J22" s="44"/>
    </row>
    <row r="23" spans="1:14" s="7" customFormat="1" ht="33.75" customHeight="1" x14ac:dyDescent="0.25">
      <c r="A23" s="45" t="s">
        <v>23</v>
      </c>
      <c r="B23" s="46"/>
      <c r="C23" s="47">
        <f>B22-$H$22</f>
        <v>0</v>
      </c>
      <c r="D23" s="48" t="s">
        <v>24</v>
      </c>
      <c r="E23" s="46"/>
      <c r="F23" s="47">
        <f>E22-$H$22</f>
        <v>0</v>
      </c>
      <c r="G23" s="48"/>
      <c r="H23" s="134"/>
      <c r="I23" s="135"/>
      <c r="J23" s="136"/>
    </row>
    <row r="24" spans="1:14" x14ac:dyDescent="0.25">
      <c r="A24" s="34"/>
      <c r="B24" s="49"/>
      <c r="C24" s="50"/>
      <c r="D24" s="50"/>
      <c r="E24" s="49"/>
      <c r="F24" s="51"/>
      <c r="G24" s="51"/>
      <c r="H24" s="49"/>
      <c r="I24" s="49"/>
      <c r="J24" s="49"/>
    </row>
    <row r="25" spans="1:14" x14ac:dyDescent="0.25">
      <c r="A25" s="52" t="s">
        <v>30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4" x14ac:dyDescent="0.25">
      <c r="A26" s="54">
        <v>1</v>
      </c>
      <c r="B26" s="137" t="s">
        <v>15</v>
      </c>
      <c r="C26" s="137"/>
      <c r="D26" s="137"/>
      <c r="E26" s="137"/>
      <c r="F26" s="137"/>
      <c r="G26" s="137"/>
      <c r="H26" s="137"/>
      <c r="I26" s="55"/>
      <c r="J26" s="55"/>
    </row>
    <row r="27" spans="1:14" x14ac:dyDescent="0.25">
      <c r="A27" s="56">
        <v>2</v>
      </c>
      <c r="B27" s="126" t="s">
        <v>16</v>
      </c>
      <c r="C27" s="126"/>
      <c r="D27" s="126"/>
      <c r="E27" s="126"/>
      <c r="F27" s="126"/>
      <c r="G27" s="126"/>
      <c r="H27" s="126"/>
      <c r="I27" s="19"/>
      <c r="J27" s="19"/>
    </row>
    <row r="28" spans="1:14" x14ac:dyDescent="0.25">
      <c r="A28" s="57">
        <v>3</v>
      </c>
      <c r="B28" s="127" t="s">
        <v>17</v>
      </c>
      <c r="C28" s="127"/>
      <c r="D28" s="127"/>
      <c r="E28" s="127"/>
      <c r="F28" s="127"/>
      <c r="G28" s="127"/>
      <c r="H28" s="127"/>
      <c r="I28" s="19"/>
      <c r="J28" s="19"/>
      <c r="N28" s="3" t="s">
        <v>24</v>
      </c>
    </row>
    <row r="29" spans="1:14" x14ac:dyDescent="0.25">
      <c r="A29" s="57">
        <v>4</v>
      </c>
      <c r="B29" s="127" t="s">
        <v>18</v>
      </c>
      <c r="C29" s="127"/>
      <c r="D29" s="127"/>
      <c r="E29" s="127"/>
      <c r="F29" s="127"/>
      <c r="G29" s="127"/>
      <c r="H29" s="127"/>
      <c r="I29" s="19"/>
      <c r="J29" s="19"/>
    </row>
  </sheetData>
  <mergeCells count="8">
    <mergeCell ref="B27:H27"/>
    <mergeCell ref="B28:H28"/>
    <mergeCell ref="B29:H29"/>
    <mergeCell ref="E6:G6"/>
    <mergeCell ref="H6:J6"/>
    <mergeCell ref="B6:D6"/>
    <mergeCell ref="H23:J23"/>
    <mergeCell ref="B26:H26"/>
  </mergeCells>
  <hyperlinks>
    <hyperlink ref="A26" r:id="rId1" display="Umrechnungstabelle Zeiten"/>
    <hyperlink ref="A27" r:id="rId2" display="Deutsche Bank Research: Stand 19.02.2010"/>
    <hyperlink ref="A28" r:id="rId3" display="Marktstudie Billentis 2014"/>
    <hyperlink ref="B26" r:id="rId4"/>
    <hyperlink ref="B27" r:id="rId5"/>
    <hyperlink ref="B28" r:id="rId6"/>
  </hyperlinks>
  <pageMargins left="0.7" right="0.7" top="0.78740157499999996" bottom="0.78740157499999996" header="0.3" footer="0.3"/>
  <pageSetup paperSize="9" orientation="portrait" horizontalDpi="1200" verticalDpi="12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Digitale Rechnung - Potenzial</vt:lpstr>
      <vt:lpstr>Grundlage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Panser, TecArt Online Marketing</dc:creator>
  <cp:lastModifiedBy>Frank Panser, TecArt Online Marketing</cp:lastModifiedBy>
  <cp:lastPrinted>2018-01-02T12:07:33Z</cp:lastPrinted>
  <dcterms:created xsi:type="dcterms:W3CDTF">2016-08-09T11:53:30Z</dcterms:created>
  <dcterms:modified xsi:type="dcterms:W3CDTF">2018-01-02T12:20:11Z</dcterms:modified>
</cp:coreProperties>
</file>